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   1    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<sst xmlns="http://schemas.openxmlformats.org/spreadsheetml/2006/main" count="128" uniqueCount="80">
  <si>
    <t>КПС 5Г</t>
  </si>
  <si>
    <t>Итого:</t>
  </si>
  <si>
    <r>
      <t xml:space="preserve">Ширина захвата  </t>
    </r>
    <r>
      <rPr>
        <b/>
        <sz val="10"/>
        <rFont val="Arial Cyr"/>
        <family val="2"/>
      </rPr>
      <t>5м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</si>
  <si>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</si>
  <si>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10мм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</si>
  <si>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</si>
  <si>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</si>
  <si>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с 01.10.2016г.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</si>
  <si>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</si>
  <si>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</si>
  <si>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</si>
  <si>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</si>
  <si>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</si>
  <si>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</si>
  <si>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</si>
  <si>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</si>
  <si>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</si>
  <si>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</si>
  <si>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</si>
  <si>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</si>
  <si>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 xml:space="preserve">Консоль "КСК 100" в сборе </t>
  </si>
  <si>
    <t>шт.</t>
  </si>
  <si>
    <t>2</t>
  </si>
  <si>
    <t>Пластина 4*30*700</t>
  </si>
  <si>
    <t>3</t>
  </si>
  <si>
    <t>75031</t>
  </si>
  <si>
    <t>Передняя часть бруса КСК 100</t>
  </si>
  <si>
    <t>4</t>
  </si>
  <si>
    <t>12698</t>
  </si>
  <si>
    <t xml:space="preserve">Натяжной ролик в сборе </t>
  </si>
  <si>
    <t>5</t>
  </si>
  <si>
    <t>12785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</si>
  <si>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</t>
    </r>
  </si>
  <si>
    <t>6</t>
  </si>
  <si>
    <t>75044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</si>
  <si>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</t>
    </r>
  </si>
  <si>
    <t>7</t>
  </si>
  <si>
    <t>Шпонка с головкой 14х9х70</t>
  </si>
  <si>
    <t>8</t>
  </si>
  <si>
    <t>15150-02</t>
  </si>
  <si>
    <t>Полоса, 6мм.</t>
  </si>
  <si>
    <t>9</t>
  </si>
  <si>
    <t>Полоса 1*30*255</t>
  </si>
  <si>
    <t>10</t>
  </si>
  <si>
    <t>Вал КПС-5Г</t>
  </si>
  <si>
    <t>11</t>
  </si>
  <si>
    <t>Гайка вала, 992589492 Гайка шлицевая 40мм</t>
  </si>
  <si>
    <t>12</t>
  </si>
  <si>
    <t>TEXACO минеральная смазка MULTIFAK EP 2-0,4 KG</t>
  </si>
  <si>
    <t>13</t>
  </si>
  <si>
    <t>Болт 10*40 ГОСТ7805-70/7798-70 (кл.пр. 5,8)</t>
  </si>
  <si>
    <t>кг.</t>
  </si>
  <si>
    <t>14</t>
  </si>
  <si>
    <t>Гайка М10 ГОСТ  5915-70  (кл.пр.6)</t>
  </si>
  <si>
    <t>15</t>
  </si>
  <si>
    <t>Шайба плоская Н-10 оцинков.ГОСТ 11371-68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</si>
  <si>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</si>
  <si>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</si>
  <si>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</si>
  <si>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</si>
  <si>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</si>
  <si>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16502.01</t>
  </si>
  <si>
    <t>Палец двойной 17мм., закрытый, серый</t>
  </si>
  <si>
    <t>10703.01</t>
  </si>
  <si>
    <t>Направляющий палец двойной 17 мм., усиленный</t>
  </si>
  <si>
    <t>16505.01</t>
  </si>
  <si>
    <t>Палец тройной 17мм., закрытый, серый</t>
  </si>
  <si>
    <t>10966.03</t>
  </si>
  <si>
    <t>Сегмент Про-Кат с мелкой насечкой</t>
  </si>
  <si>
    <t>Зачисточный сегмент косы</t>
  </si>
  <si>
    <t>Спинка косы на 31 сегмент (2400мм)</t>
  </si>
  <si>
    <t>Соединитель косы 21*6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</si>
  <si>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</si>
  <si>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</si>
  <si>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</si>
  <si>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</si>
  <si>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 xml:space="preserve">Головка ножа КСК 100/Е281/Е302/Е303 </t>
  </si>
  <si>
    <t>14686.01</t>
  </si>
  <si>
    <t>Смазочный ниппель 90</t>
  </si>
  <si>
    <t>Привод  косы модульный,                   Pro-Drivе  85 MV  v GKF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</si>
</sst>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0%"/>
    <numFmt numFmtId="167" formatCode="@"/>
    <numFmt numFmtId="168" formatCode="0.0000"/>
    <numFmt numFmtId="169" formatCode="#,##0.00"/>
    <numFmt numFmtId="170" formatCode="0.00"/>
    <numFmt numFmtId="171" formatCode="#,##0.000"/>
    <numFmt numFmtId="172" formatCode="#,##0.00_р_."/>
  </numFmts>
  <fonts count="16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2" borderId="0" xfId="0" applyFont="1" applyFill="1" applyAlignment="1">
      <alignment vertical="center" wrapText="1"/>
    </xf>
    <xf numFmtId="164" fontId="4" fillId="0" borderId="0" xfId="0" applyFont="1" applyAlignment="1">
      <alignment vertical="center" wrapText="1"/>
    </xf>
    <xf numFmtId="164" fontId="3" fillId="2" borderId="0" xfId="0" applyFont="1" applyFill="1" applyBorder="1" applyAlignment="1">
      <alignment horizontal="left" vertical="center" wrapText="1"/>
    </xf>
    <xf numFmtId="165" fontId="3" fillId="2" borderId="0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 wrapText="1"/>
    </xf>
    <xf numFmtId="168" fontId="3" fillId="0" borderId="0" xfId="19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 wrapText="1"/>
    </xf>
    <xf numFmtId="164" fontId="6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right" vertical="top" wrapText="1"/>
    </xf>
    <xf numFmtId="169" fontId="0" fillId="3" borderId="1" xfId="0" applyNumberFormat="1" applyFont="1" applyFill="1" applyBorder="1" applyAlignment="1">
      <alignment horizontal="right" vertical="top" wrapText="1"/>
    </xf>
    <xf numFmtId="169" fontId="12" fillId="0" borderId="1" xfId="0" applyNumberFormat="1" applyFont="1" applyBorder="1" applyAlignment="1">
      <alignment horizontal="right"/>
    </xf>
    <xf numFmtId="169" fontId="12" fillId="3" borderId="1" xfId="0" applyNumberFormat="1" applyFont="1" applyFill="1" applyBorder="1" applyAlignment="1">
      <alignment horizontal="right"/>
    </xf>
    <xf numFmtId="169" fontId="0" fillId="3" borderId="1" xfId="0" applyNumberFormat="1" applyFill="1" applyBorder="1" applyAlignment="1">
      <alignment horizontal="right" vertical="top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9" fontId="12" fillId="3" borderId="1" xfId="0" applyNumberFormat="1" applyFont="1" applyFill="1" applyBorder="1" applyAlignment="1">
      <alignment horizontal="right" vertical="top" wrapText="1"/>
    </xf>
    <xf numFmtId="164" fontId="5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9" fontId="0" fillId="3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Border="1" applyAlignment="1">
      <alignment horizontal="right" vertical="center" wrapText="1"/>
    </xf>
    <xf numFmtId="169" fontId="0" fillId="3" borderId="1" xfId="0" applyNumberFormat="1" applyFill="1" applyBorder="1" applyAlignment="1">
      <alignment horizontal="right" vertical="center" wrapText="1"/>
    </xf>
    <xf numFmtId="169" fontId="0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9" fontId="14" fillId="0" borderId="5" xfId="0" applyNumberFormat="1" applyFont="1" applyFill="1" applyBorder="1" applyAlignment="1">
      <alignment horizontal="right" vertical="top" wrapText="1"/>
    </xf>
    <xf numFmtId="169" fontId="14" fillId="3" borderId="1" xfId="0" applyNumberFormat="1" applyFont="1" applyFill="1" applyBorder="1" applyAlignment="1">
      <alignment horizontal="right" vertical="top" wrapText="1"/>
    </xf>
    <xf numFmtId="169" fontId="14" fillId="0" borderId="1" xfId="0" applyNumberFormat="1" applyFont="1" applyFill="1" applyBorder="1" applyAlignment="1">
      <alignment horizontal="right" vertical="top" wrapText="1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9" fontId="14" fillId="0" borderId="7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/>
    </xf>
    <xf numFmtId="169" fontId="14" fillId="0" borderId="0" xfId="0" applyNumberFormat="1" applyFont="1" applyFill="1" applyBorder="1" applyAlignment="1">
      <alignment horizontal="right" vertical="top" wrapText="1"/>
    </xf>
    <xf numFmtId="164" fontId="0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71" fontId="0" fillId="0" borderId="1" xfId="0" applyNumberFormat="1" applyBorder="1" applyAlignment="1">
      <alignment vertical="center" wrapText="1"/>
    </xf>
    <xf numFmtId="171" fontId="0" fillId="3" borderId="1" xfId="0" applyNumberFormat="1" applyFont="1" applyFill="1" applyBorder="1" applyAlignment="1">
      <alignment horizontal="right" vertical="center" wrapText="1"/>
    </xf>
    <xf numFmtId="171" fontId="12" fillId="0" borderId="1" xfId="0" applyNumberFormat="1" applyFont="1" applyBorder="1" applyAlignment="1">
      <alignment horizontal="right" vertical="center" wrapText="1"/>
    </xf>
    <xf numFmtId="170" fontId="0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vertical="center"/>
    </xf>
    <xf numFmtId="164" fontId="15" fillId="0" borderId="1" xfId="0" applyFont="1" applyFill="1" applyBorder="1" applyAlignment="1">
      <alignment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Fill="1" applyBorder="1" applyAlignment="1">
      <alignment vertical="center"/>
    </xf>
    <xf numFmtId="164" fontId="0" fillId="0" borderId="1" xfId="0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4" fontId="5" fillId="0" borderId="5" xfId="0" applyFont="1" applyBorder="1" applyAlignment="1">
      <alignment vertical="center" wrapText="1"/>
    </xf>
    <xf numFmtId="169" fontId="0" fillId="0" borderId="5" xfId="0" applyNumberFormat="1" applyFont="1" applyBorder="1" applyAlignment="1">
      <alignment horizontal="right" vertical="center" wrapText="1"/>
    </xf>
    <xf numFmtId="171" fontId="5" fillId="3" borderId="1" xfId="0" applyNumberFormat="1" applyFont="1" applyFill="1" applyBorder="1" applyAlignment="1">
      <alignment horizontal="right" vertical="center" wrapText="1"/>
    </xf>
    <xf numFmtId="171" fontId="5" fillId="0" borderId="1" xfId="0" applyNumberFormat="1" applyFont="1" applyFill="1" applyBorder="1" applyAlignment="1">
      <alignment horizontal="right" vertical="center" wrapText="1"/>
    </xf>
    <xf numFmtId="169" fontId="5" fillId="3" borderId="1" xfId="0" applyNumberFormat="1" applyFont="1" applyFill="1" applyBorder="1" applyAlignment="1">
      <alignment horizontal="right" vertical="center" wrapText="1"/>
    </xf>
    <xf numFmtId="164" fontId="5" fillId="0" borderId="6" xfId="0" applyFont="1" applyBorder="1" applyAlignment="1">
      <alignment vertical="center" wrapText="1"/>
    </xf>
    <xf numFmtId="164" fontId="5" fillId="0" borderId="7" xfId="0" applyFont="1" applyBorder="1" applyAlignment="1">
      <alignment vertical="center" wrapText="1"/>
    </xf>
    <xf numFmtId="169" fontId="0" fillId="0" borderId="7" xfId="0" applyNumberFormat="1" applyFont="1" applyBorder="1" applyAlignment="1">
      <alignment horizontal="right" vertical="center" wrapText="1"/>
    </xf>
    <xf numFmtId="169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19050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2001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10.625" style="0" customWidth="1"/>
    <col min="3" max="3" width="39.00390625" style="0" customWidth="1"/>
    <col min="4" max="4" width="6.375" style="0" customWidth="1"/>
    <col min="5" max="5" width="7.00390625" style="0" customWidth="1"/>
    <col min="6" max="6" width="9.125" style="0" customWidth="1"/>
    <col min="7" max="7" width="9.625" style="0" customWidth="1"/>
    <col min="9" max="9" width="10.25390625" style="0" customWidth="1"/>
    <col min="10" max="10" width="4.00390625" style="0" customWidth="1"/>
    <col min="11" max="11" width="12.00390625" style="0" customWidth="1"/>
  </cols>
  <sheetData>
    <row r="1" spans="1:10" ht="13.5" customHeight="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1"/>
      <c r="B2" s="1"/>
      <c r="C2" s="3" t="s">
        <v>0</v>
      </c>
      <c r="D2" s="4"/>
      <c r="E2" s="1"/>
      <c r="F2" s="5" t="s">
        <v>1</v>
      </c>
      <c r="G2" s="5"/>
      <c r="H2" s="6">
        <f>I30+K52</f>
        <v>15221.449999999999</v>
      </c>
      <c r="I2" s="6"/>
      <c r="J2" s="1"/>
    </row>
    <row r="3" spans="1:10" ht="13.5" customHeight="1">
      <c r="A3" s="1"/>
      <c r="B3" s="1"/>
      <c r="C3" s="1" t="s">
        <v>2</v>
      </c>
      <c r="D3" s="4"/>
      <c r="E3" s="1"/>
      <c r="F3" s="7" t="s">
        <v>3</v>
      </c>
      <c r="G3" s="7"/>
      <c r="H3" s="8">
        <v>0</v>
      </c>
      <c r="I3" s="8"/>
      <c r="J3" s="1"/>
    </row>
    <row r="4" spans="1:10" ht="13.5" customHeight="1">
      <c r="A4" s="1"/>
      <c r="B4" s="1"/>
      <c r="C4" s="1" t="s">
        <v>4</v>
      </c>
      <c r="D4" s="1"/>
      <c r="E4" s="1"/>
      <c r="F4" s="7"/>
      <c r="G4" s="7"/>
      <c r="H4" s="8"/>
      <c r="I4" s="8"/>
      <c r="J4" s="1"/>
    </row>
    <row r="5" spans="1:10" ht="13.5" customHeight="1">
      <c r="A5" s="9"/>
      <c r="B5" s="9"/>
      <c r="C5" s="10" t="s">
        <v>5</v>
      </c>
      <c r="D5" s="11"/>
      <c r="E5" s="11"/>
      <c r="F5" s="7" t="s">
        <v>6</v>
      </c>
      <c r="G5" s="7"/>
      <c r="H5" s="12">
        <v>0</v>
      </c>
      <c r="I5" s="12"/>
      <c r="J5" s="1"/>
    </row>
    <row r="6" spans="2:10" ht="13.5" customHeight="1">
      <c r="B6" s="9"/>
      <c r="C6" s="13"/>
      <c r="D6" s="11"/>
      <c r="E6" s="11"/>
      <c r="F6" s="7"/>
      <c r="G6" s="7"/>
      <c r="H6" s="12"/>
      <c r="I6" s="12"/>
      <c r="J6" s="1"/>
    </row>
    <row r="7" spans="2:10" ht="13.5" customHeight="1">
      <c r="B7" s="9"/>
      <c r="C7" s="13"/>
      <c r="D7" s="11"/>
      <c r="E7" s="11"/>
      <c r="F7" s="14"/>
      <c r="G7" s="14"/>
      <c r="H7" s="12"/>
      <c r="I7" s="12"/>
      <c r="J7" s="1"/>
    </row>
    <row r="8" spans="1:10" ht="13.5" customHeight="1">
      <c r="A8" s="15" t="s">
        <v>7</v>
      </c>
      <c r="B8" s="9"/>
      <c r="C8" s="13"/>
      <c r="D8" s="11"/>
      <c r="E8" s="11"/>
      <c r="F8" s="14"/>
      <c r="G8" s="14"/>
      <c r="H8" s="12"/>
      <c r="I8" s="12"/>
      <c r="J8" s="1"/>
    </row>
    <row r="9" spans="1:10" ht="13.5" customHeight="1">
      <c r="A9" s="16" t="s">
        <v>8</v>
      </c>
      <c r="B9" s="17"/>
      <c r="C9" s="17"/>
      <c r="D9" s="17"/>
      <c r="E9" s="18"/>
      <c r="F9" s="1"/>
      <c r="G9" s="1"/>
      <c r="H9" s="1"/>
      <c r="I9" s="1"/>
      <c r="J9" s="1"/>
    </row>
    <row r="10" spans="1:9" ht="15" customHeight="1">
      <c r="A10" s="19" t="s">
        <v>9</v>
      </c>
      <c r="B10" s="20" t="s">
        <v>10</v>
      </c>
      <c r="C10" s="20" t="s">
        <v>11</v>
      </c>
      <c r="D10" s="20" t="s">
        <v>12</v>
      </c>
      <c r="E10" s="20" t="s">
        <v>13</v>
      </c>
      <c r="F10" s="21" t="s">
        <v>14</v>
      </c>
      <c r="G10" s="21"/>
      <c r="H10" s="21" t="s">
        <v>15</v>
      </c>
      <c r="I10" s="21"/>
    </row>
    <row r="11" spans="1:9" ht="12.75">
      <c r="A11" s="19"/>
      <c r="B11" s="20"/>
      <c r="C11" s="20"/>
      <c r="D11" s="20"/>
      <c r="E11" s="20"/>
      <c r="F11" s="22" t="s">
        <v>16</v>
      </c>
      <c r="G11" s="23" t="s">
        <v>17</v>
      </c>
      <c r="H11" s="22" t="s">
        <v>16</v>
      </c>
      <c r="I11" s="23" t="s">
        <v>17</v>
      </c>
    </row>
    <row r="12" spans="1:9" ht="12.75">
      <c r="A12" s="19"/>
      <c r="B12" s="20"/>
      <c r="C12" s="20"/>
      <c r="D12" s="20"/>
      <c r="E12" s="20"/>
      <c r="F12" s="24"/>
      <c r="G12" s="25" t="s">
        <v>18</v>
      </c>
      <c r="H12" s="26">
        <f>H3</f>
        <v>0</v>
      </c>
      <c r="I12" s="25" t="s">
        <v>18</v>
      </c>
    </row>
    <row r="13" spans="1:9" ht="13.5" customHeight="1">
      <c r="A13" s="27" t="s">
        <v>19</v>
      </c>
      <c r="B13" s="27"/>
      <c r="C13" s="28" t="s">
        <v>20</v>
      </c>
      <c r="D13" s="29" t="s">
        <v>21</v>
      </c>
      <c r="E13" s="29">
        <v>1</v>
      </c>
      <c r="F13" s="30">
        <v>2471.46</v>
      </c>
      <c r="G13" s="31">
        <f>F13*E13</f>
        <v>2471.46</v>
      </c>
      <c r="H13" s="32">
        <f>F13-F13*H$12</f>
        <v>2471.46</v>
      </c>
      <c r="I13" s="33">
        <f aca="true" t="shared" si="0" ref="I13:I26">H13*E13</f>
        <v>2471.46</v>
      </c>
    </row>
    <row r="14" spans="1:9" ht="13.5" customHeight="1">
      <c r="A14" s="27" t="s">
        <v>22</v>
      </c>
      <c r="B14" s="27"/>
      <c r="C14" s="28" t="s">
        <v>23</v>
      </c>
      <c r="D14" s="29" t="s">
        <v>21</v>
      </c>
      <c r="E14" s="29">
        <v>1</v>
      </c>
      <c r="F14" s="32">
        <v>79.06</v>
      </c>
      <c r="G14" s="31">
        <f>F14*E14</f>
        <v>79.06</v>
      </c>
      <c r="H14" s="32">
        <f>F14-F14*H$12</f>
        <v>79.06</v>
      </c>
      <c r="I14" s="34">
        <f t="shared" si="0"/>
        <v>79.06</v>
      </c>
    </row>
    <row r="15" spans="1:9" ht="13.5" customHeight="1">
      <c r="A15" s="27" t="s">
        <v>24</v>
      </c>
      <c r="B15" s="27" t="s">
        <v>25</v>
      </c>
      <c r="C15" s="35" t="s">
        <v>26</v>
      </c>
      <c r="D15" s="36" t="s">
        <v>21</v>
      </c>
      <c r="E15" s="36">
        <v>1</v>
      </c>
      <c r="F15" s="32">
        <v>580.2</v>
      </c>
      <c r="G15" s="31">
        <f>F15*E15</f>
        <v>580.2</v>
      </c>
      <c r="H15" s="32">
        <f>F15-F15*H$12</f>
        <v>580.2</v>
      </c>
      <c r="I15" s="34">
        <f t="shared" si="0"/>
        <v>580.2</v>
      </c>
    </row>
    <row r="16" spans="1:9" ht="13.5" customHeight="1">
      <c r="A16" s="27" t="s">
        <v>27</v>
      </c>
      <c r="B16" s="27" t="s">
        <v>28</v>
      </c>
      <c r="C16" s="28" t="s">
        <v>29</v>
      </c>
      <c r="D16" s="29" t="s">
        <v>21</v>
      </c>
      <c r="E16" s="29">
        <v>1</v>
      </c>
      <c r="F16" s="32">
        <v>589.15</v>
      </c>
      <c r="G16" s="31">
        <f>F16*E16</f>
        <v>589.15</v>
      </c>
      <c r="H16" s="32">
        <f aca="true" t="shared" si="1" ref="H16:H21">F16-F16*H$12</f>
        <v>589.15</v>
      </c>
      <c r="I16" s="33">
        <f t="shared" si="0"/>
        <v>589.15</v>
      </c>
    </row>
    <row r="17" spans="1:9" ht="13.5" customHeight="1">
      <c r="A17" s="27" t="s">
        <v>30</v>
      </c>
      <c r="B17" s="27" t="s">
        <v>31</v>
      </c>
      <c r="C17" s="28" t="s">
        <v>32</v>
      </c>
      <c r="D17" s="36" t="s">
        <v>21</v>
      </c>
      <c r="E17" s="36">
        <v>1</v>
      </c>
      <c r="F17" s="32">
        <v>1867.4</v>
      </c>
      <c r="G17" s="37">
        <f>F17</f>
        <v>1867.4</v>
      </c>
      <c r="H17" s="32">
        <f t="shared" si="1"/>
        <v>1867.4</v>
      </c>
      <c r="I17" s="33">
        <f t="shared" si="0"/>
        <v>1867.4</v>
      </c>
    </row>
    <row r="18" spans="1:15" ht="13.5" customHeight="1">
      <c r="A18" s="27" t="s">
        <v>33</v>
      </c>
      <c r="B18" s="27" t="s">
        <v>34</v>
      </c>
      <c r="C18" s="28" t="s">
        <v>35</v>
      </c>
      <c r="D18" s="29" t="s">
        <v>21</v>
      </c>
      <c r="E18" s="29">
        <v>1</v>
      </c>
      <c r="F18" s="32">
        <v>1206.64</v>
      </c>
      <c r="G18" s="37">
        <f>F18</f>
        <v>1206.64</v>
      </c>
      <c r="H18" s="32">
        <f t="shared" si="1"/>
        <v>1206.64</v>
      </c>
      <c r="I18" s="33">
        <f t="shared" si="0"/>
        <v>1206.64</v>
      </c>
      <c r="J18" s="38"/>
      <c r="O18" s="38"/>
    </row>
    <row r="19" spans="1:15" s="38" customFormat="1" ht="13.5" customHeight="1">
      <c r="A19" s="27" t="s">
        <v>36</v>
      </c>
      <c r="B19" s="27"/>
      <c r="C19" s="28" t="s">
        <v>37</v>
      </c>
      <c r="D19" s="29" t="s">
        <v>21</v>
      </c>
      <c r="E19" s="29">
        <v>1</v>
      </c>
      <c r="F19" s="32">
        <v>62.65</v>
      </c>
      <c r="G19" s="37">
        <f>F19</f>
        <v>62.65</v>
      </c>
      <c r="H19" s="32">
        <f t="shared" si="1"/>
        <v>62.65</v>
      </c>
      <c r="I19" s="33">
        <f t="shared" si="0"/>
        <v>62.65</v>
      </c>
      <c r="J19"/>
      <c r="O19"/>
    </row>
    <row r="20" spans="1:9" ht="13.5" customHeight="1">
      <c r="A20" s="27" t="s">
        <v>38</v>
      </c>
      <c r="B20" s="27" t="s">
        <v>39</v>
      </c>
      <c r="C20" s="39" t="s">
        <v>40</v>
      </c>
      <c r="D20" s="36" t="s">
        <v>21</v>
      </c>
      <c r="E20" s="36">
        <v>17</v>
      </c>
      <c r="F20" s="32">
        <v>79.06</v>
      </c>
      <c r="G20" s="37">
        <f aca="true" t="shared" si="2" ref="G20:G27">F20*E20</f>
        <v>1344.02</v>
      </c>
      <c r="H20" s="32">
        <f t="shared" si="1"/>
        <v>79.06</v>
      </c>
      <c r="I20" s="33">
        <f t="shared" si="0"/>
        <v>1344.02</v>
      </c>
    </row>
    <row r="21" spans="1:9" ht="13.5" customHeight="1">
      <c r="A21" s="27" t="s">
        <v>41</v>
      </c>
      <c r="B21" s="27"/>
      <c r="C21" s="35" t="s">
        <v>42</v>
      </c>
      <c r="D21" s="36" t="s">
        <v>21</v>
      </c>
      <c r="E21" s="36">
        <v>17</v>
      </c>
      <c r="F21" s="32">
        <v>43.42</v>
      </c>
      <c r="G21" s="37">
        <f t="shared" si="2"/>
        <v>738.14</v>
      </c>
      <c r="H21" s="32">
        <f t="shared" si="1"/>
        <v>43.42</v>
      </c>
      <c r="I21" s="33">
        <f t="shared" si="0"/>
        <v>738.14</v>
      </c>
    </row>
    <row r="22" spans="1:9" ht="13.5" customHeight="1">
      <c r="A22" s="27" t="s">
        <v>43</v>
      </c>
      <c r="B22" s="40"/>
      <c r="C22" s="41" t="s">
        <v>44</v>
      </c>
      <c r="D22" s="42" t="s">
        <v>21</v>
      </c>
      <c r="E22" s="42">
        <v>1</v>
      </c>
      <c r="F22" s="41">
        <v>3047.19</v>
      </c>
      <c r="G22" s="43">
        <f t="shared" si="2"/>
        <v>3047.19</v>
      </c>
      <c r="H22" s="44">
        <f>F22-F22*H$12</f>
        <v>3047.19</v>
      </c>
      <c r="I22" s="45">
        <f>H22*E22</f>
        <v>3047.19</v>
      </c>
    </row>
    <row r="23" spans="1:9" s="47" customFormat="1" ht="32.25" customHeight="1">
      <c r="A23" s="27" t="s">
        <v>45</v>
      </c>
      <c r="B23" s="40"/>
      <c r="C23" s="41" t="s">
        <v>46</v>
      </c>
      <c r="D23" s="42" t="s">
        <v>21</v>
      </c>
      <c r="E23" s="42">
        <v>2</v>
      </c>
      <c r="F23" s="41">
        <v>177.96</v>
      </c>
      <c r="G23" s="43">
        <f t="shared" si="2"/>
        <v>355.92</v>
      </c>
      <c r="H23" s="46">
        <f>F23-F23*H$12</f>
        <v>177.96</v>
      </c>
      <c r="I23" s="43">
        <f>H23*E23</f>
        <v>355.92</v>
      </c>
    </row>
    <row r="24" spans="1:9" ht="12.75">
      <c r="A24" s="27" t="s">
        <v>47</v>
      </c>
      <c r="B24" s="27"/>
      <c r="C24" s="48" t="s">
        <v>48</v>
      </c>
      <c r="D24" s="49" t="s">
        <v>21</v>
      </c>
      <c r="E24" s="49">
        <v>1</v>
      </c>
      <c r="F24" s="50">
        <v>194.92</v>
      </c>
      <c r="G24" s="37">
        <f t="shared" si="2"/>
        <v>194.92</v>
      </c>
      <c r="H24" s="32">
        <f>F24</f>
        <v>194.92</v>
      </c>
      <c r="I24" s="33">
        <f t="shared" si="0"/>
        <v>194.92</v>
      </c>
    </row>
    <row r="25" spans="1:9" ht="27" customHeight="1">
      <c r="A25" s="27" t="s">
        <v>49</v>
      </c>
      <c r="B25" s="27"/>
      <c r="C25" s="48" t="s">
        <v>50</v>
      </c>
      <c r="D25" s="49" t="s">
        <v>51</v>
      </c>
      <c r="E25" s="49">
        <v>2.34</v>
      </c>
      <c r="F25" s="50">
        <v>93.68</v>
      </c>
      <c r="G25" s="37">
        <f t="shared" si="2"/>
        <v>219.21</v>
      </c>
      <c r="H25" s="32">
        <f>F25</f>
        <v>93.68</v>
      </c>
      <c r="I25" s="33">
        <f t="shared" si="0"/>
        <v>219.21</v>
      </c>
    </row>
    <row r="26" spans="1:9" ht="13.5" customHeight="1">
      <c r="A26" s="27" t="s">
        <v>52</v>
      </c>
      <c r="B26" s="27"/>
      <c r="C26" s="51" t="s">
        <v>53</v>
      </c>
      <c r="D26" s="42" t="s">
        <v>51</v>
      </c>
      <c r="E26" s="42">
        <v>0.832</v>
      </c>
      <c r="F26" s="50">
        <v>122.03</v>
      </c>
      <c r="G26" s="37">
        <f t="shared" si="2"/>
        <v>101.53</v>
      </c>
      <c r="H26" s="32">
        <f>F26</f>
        <v>122.03</v>
      </c>
      <c r="I26" s="33">
        <f t="shared" si="0"/>
        <v>101.53</v>
      </c>
    </row>
    <row r="27" spans="1:9" s="52" customFormat="1" ht="13.5" customHeight="1">
      <c r="A27" s="27" t="s">
        <v>54</v>
      </c>
      <c r="B27" s="40"/>
      <c r="C27" s="48" t="s">
        <v>55</v>
      </c>
      <c r="D27" s="49" t="s">
        <v>51</v>
      </c>
      <c r="E27" s="49">
        <v>0.26</v>
      </c>
      <c r="F27" s="50">
        <v>161.7</v>
      </c>
      <c r="G27" s="37">
        <f t="shared" si="2"/>
        <v>42.04</v>
      </c>
      <c r="H27" s="32">
        <f>F27</f>
        <v>161.7</v>
      </c>
      <c r="I27" s="33">
        <f>H27*E27</f>
        <v>42.04</v>
      </c>
    </row>
    <row r="28" spans="1:9" ht="13.5" customHeight="1">
      <c r="A28" s="53"/>
      <c r="B28" s="53"/>
      <c r="C28" s="54" t="s">
        <v>1</v>
      </c>
      <c r="D28" s="55"/>
      <c r="E28" s="55"/>
      <c r="F28" s="56"/>
      <c r="G28" s="57">
        <f>SUM(G13:G27)</f>
        <v>12899.529999999999</v>
      </c>
      <c r="H28" s="58"/>
      <c r="I28" s="57">
        <f>SUM(I13:I27)</f>
        <v>12899.529999999999</v>
      </c>
    </row>
    <row r="29" spans="1:9" ht="13.5" customHeight="1">
      <c r="A29" s="53"/>
      <c r="B29" s="53"/>
      <c r="C29" s="59" t="s">
        <v>56</v>
      </c>
      <c r="D29" s="60"/>
      <c r="E29" s="60"/>
      <c r="F29" s="61"/>
      <c r="G29" s="57">
        <f>G28*18%</f>
        <v>2321.92</v>
      </c>
      <c r="H29" s="58"/>
      <c r="I29" s="57">
        <f>I28*18%</f>
        <v>2321.92</v>
      </c>
    </row>
    <row r="30" spans="1:9" ht="13.5" customHeight="1">
      <c r="A30" s="53"/>
      <c r="B30" s="53"/>
      <c r="C30" s="59" t="s">
        <v>57</v>
      </c>
      <c r="D30" s="60"/>
      <c r="E30" s="60"/>
      <c r="F30" s="61"/>
      <c r="G30" s="57">
        <f>G28+G29</f>
        <v>15221.449999999999</v>
      </c>
      <c r="H30" s="58"/>
      <c r="I30" s="57">
        <f>I28+I29</f>
        <v>15221.449999999999</v>
      </c>
    </row>
    <row r="31" spans="1:9" ht="13.5" customHeight="1">
      <c r="A31" s="53"/>
      <c r="B31" s="53"/>
      <c r="C31" s="62"/>
      <c r="D31" s="62"/>
      <c r="E31" s="62"/>
      <c r="F31" s="63"/>
      <c r="G31" s="63"/>
      <c r="H31" s="63"/>
      <c r="I31" s="63"/>
    </row>
    <row r="32" spans="1:9" ht="12.75" customHeight="1">
      <c r="A32" s="16" t="s">
        <v>58</v>
      </c>
      <c r="B32" s="53"/>
      <c r="C32" s="64"/>
      <c r="D32" s="65"/>
      <c r="E32" s="65"/>
      <c r="F32" s="65"/>
      <c r="G32" s="65"/>
      <c r="H32" s="65"/>
      <c r="I32" s="65"/>
    </row>
    <row r="33" spans="1:11" ht="12.75" customHeight="1">
      <c r="A33" s="19" t="s">
        <v>9</v>
      </c>
      <c r="B33" s="20" t="s">
        <v>10</v>
      </c>
      <c r="C33" s="20" t="s">
        <v>11</v>
      </c>
      <c r="D33" s="20" t="s">
        <v>12</v>
      </c>
      <c r="E33" s="20" t="s">
        <v>13</v>
      </c>
      <c r="F33" s="21" t="s">
        <v>14</v>
      </c>
      <c r="G33" s="21"/>
      <c r="H33" s="21" t="s">
        <v>15</v>
      </c>
      <c r="I33" s="21"/>
      <c r="K33" s="21" t="s">
        <v>15</v>
      </c>
    </row>
    <row r="34" spans="1:11" ht="12.75">
      <c r="A34" s="19"/>
      <c r="B34" s="20"/>
      <c r="C34" s="20"/>
      <c r="D34" s="20"/>
      <c r="E34" s="20"/>
      <c r="F34" s="22" t="s">
        <v>16</v>
      </c>
      <c r="G34" s="23" t="s">
        <v>17</v>
      </c>
      <c r="H34" s="22" t="s">
        <v>16</v>
      </c>
      <c r="I34" s="23" t="s">
        <v>17</v>
      </c>
      <c r="J34" s="38"/>
      <c r="K34" s="23" t="s">
        <v>17</v>
      </c>
    </row>
    <row r="35" spans="1:11" ht="13.5" customHeight="1">
      <c r="A35" s="19"/>
      <c r="B35" s="20"/>
      <c r="C35" s="20"/>
      <c r="D35" s="20"/>
      <c r="E35" s="20"/>
      <c r="F35" s="24"/>
      <c r="G35" s="25" t="s">
        <v>59</v>
      </c>
      <c r="H35" s="26">
        <f>H3</f>
        <v>0</v>
      </c>
      <c r="I35" s="25" t="s">
        <v>59</v>
      </c>
      <c r="J35" s="38"/>
      <c r="K35" s="25" t="s">
        <v>60</v>
      </c>
    </row>
    <row r="36" spans="1:11" ht="24.75" customHeight="1">
      <c r="A36" s="42">
        <v>1</v>
      </c>
      <c r="B36" s="49" t="s">
        <v>61</v>
      </c>
      <c r="C36" s="41" t="s">
        <v>62</v>
      </c>
      <c r="D36" s="49" t="s">
        <v>21</v>
      </c>
      <c r="E36" s="49">
        <v>31</v>
      </c>
      <c r="F36" s="66">
        <v>9.78</v>
      </c>
      <c r="G36" s="67">
        <f aca="true" t="shared" si="3" ref="G36:G49">F36*E36</f>
        <v>303.18</v>
      </c>
      <c r="H36" s="68">
        <f>F36-F36*H$35</f>
        <v>9.78</v>
      </c>
      <c r="I36" s="67">
        <f>H36*E36</f>
        <v>303.18</v>
      </c>
      <c r="J36" s="38"/>
      <c r="K36" s="69">
        <f aca="true" t="shared" si="4" ref="K36:K49">I36*H$5</f>
        <v>0</v>
      </c>
    </row>
    <row r="37" spans="1:11" ht="25.5" customHeight="1">
      <c r="A37" s="42">
        <v>2</v>
      </c>
      <c r="B37" s="49" t="s">
        <v>63</v>
      </c>
      <c r="C37" s="41" t="s">
        <v>64</v>
      </c>
      <c r="D37" s="42" t="s">
        <v>21</v>
      </c>
      <c r="E37" s="42">
        <v>1</v>
      </c>
      <c r="F37" s="66">
        <v>18.69</v>
      </c>
      <c r="G37" s="67">
        <f>F37*E37</f>
        <v>18.69</v>
      </c>
      <c r="H37" s="68">
        <f aca="true" t="shared" si="5" ref="H37:H49">F37-F37*H$35</f>
        <v>18.69</v>
      </c>
      <c r="I37" s="67">
        <f aca="true" t="shared" si="6" ref="I37:I49">H37*E37</f>
        <v>18.69</v>
      </c>
      <c r="J37" s="38"/>
      <c r="K37" s="69">
        <f t="shared" si="4"/>
        <v>0</v>
      </c>
    </row>
    <row r="38" spans="1:11" ht="25.5" customHeight="1">
      <c r="A38" s="42">
        <v>3</v>
      </c>
      <c r="B38" s="49" t="s">
        <v>65</v>
      </c>
      <c r="C38" s="41" t="s">
        <v>66</v>
      </c>
      <c r="D38" s="42" t="s">
        <v>21</v>
      </c>
      <c r="E38" s="42">
        <v>1</v>
      </c>
      <c r="F38" s="66">
        <v>23.35</v>
      </c>
      <c r="G38" s="67">
        <f t="shared" si="3"/>
        <v>23.35</v>
      </c>
      <c r="H38" s="68">
        <f t="shared" si="5"/>
        <v>23.35</v>
      </c>
      <c r="I38" s="67">
        <f t="shared" si="6"/>
        <v>23.35</v>
      </c>
      <c r="J38" s="38"/>
      <c r="K38" s="69">
        <f t="shared" si="4"/>
        <v>0</v>
      </c>
    </row>
    <row r="39" spans="1:11" ht="25.5" customHeight="1">
      <c r="A39" s="42">
        <v>4</v>
      </c>
      <c r="B39" s="49" t="s">
        <v>67</v>
      </c>
      <c r="C39" s="41" t="s">
        <v>68</v>
      </c>
      <c r="D39" s="42" t="s">
        <v>21</v>
      </c>
      <c r="E39" s="42">
        <v>66</v>
      </c>
      <c r="F39" s="66">
        <v>0.911</v>
      </c>
      <c r="G39" s="67">
        <f t="shared" si="3"/>
        <v>60.126000000000005</v>
      </c>
      <c r="H39" s="68">
        <f t="shared" si="5"/>
        <v>0.911</v>
      </c>
      <c r="I39" s="67">
        <f t="shared" si="6"/>
        <v>60.126000000000005</v>
      </c>
      <c r="J39" s="38"/>
      <c r="K39" s="69">
        <f t="shared" si="4"/>
        <v>0</v>
      </c>
    </row>
    <row r="40" spans="1:11" ht="13.5" customHeight="1">
      <c r="A40" s="42">
        <v>5</v>
      </c>
      <c r="B40" s="49">
        <v>13935</v>
      </c>
      <c r="C40" s="41" t="s">
        <v>69</v>
      </c>
      <c r="D40" s="42" t="s">
        <v>21</v>
      </c>
      <c r="E40" s="42">
        <v>1</v>
      </c>
      <c r="F40" s="66">
        <v>0.83</v>
      </c>
      <c r="G40" s="67">
        <f t="shared" si="3"/>
        <v>0.83</v>
      </c>
      <c r="H40" s="68">
        <f t="shared" si="5"/>
        <v>0.83</v>
      </c>
      <c r="I40" s="67">
        <f t="shared" si="6"/>
        <v>0.83</v>
      </c>
      <c r="J40" s="38"/>
      <c r="K40" s="69">
        <f t="shared" si="4"/>
        <v>0</v>
      </c>
    </row>
    <row r="41" spans="1:11" ht="25.5" customHeight="1">
      <c r="A41" s="42">
        <v>6</v>
      </c>
      <c r="B41" s="49">
        <v>13533</v>
      </c>
      <c r="C41" s="41" t="s">
        <v>70</v>
      </c>
      <c r="D41" s="42" t="s">
        <v>21</v>
      </c>
      <c r="E41" s="42">
        <v>3</v>
      </c>
      <c r="F41" s="66">
        <v>17.2</v>
      </c>
      <c r="G41" s="67">
        <f>F41*E41</f>
        <v>51.599999999999994</v>
      </c>
      <c r="H41" s="68">
        <f>F41-F41*H$35</f>
        <v>17.2</v>
      </c>
      <c r="I41" s="67">
        <f t="shared" si="6"/>
        <v>51.599999999999994</v>
      </c>
      <c r="J41" s="38"/>
      <c r="K41" s="69">
        <f t="shared" si="4"/>
        <v>0</v>
      </c>
    </row>
    <row r="42" spans="1:11" ht="13.5" customHeight="1">
      <c r="A42" s="42">
        <v>7</v>
      </c>
      <c r="B42" s="49">
        <v>10926</v>
      </c>
      <c r="C42" s="41" t="s">
        <v>71</v>
      </c>
      <c r="D42" s="42" t="s">
        <v>21</v>
      </c>
      <c r="E42" s="42">
        <v>2</v>
      </c>
      <c r="F42" s="66">
        <v>7.68</v>
      </c>
      <c r="G42" s="67">
        <f>F42*E42</f>
        <v>15.36</v>
      </c>
      <c r="H42" s="68">
        <f>F42-F42*H$35</f>
        <v>7.68</v>
      </c>
      <c r="I42" s="67">
        <f t="shared" si="6"/>
        <v>15.36</v>
      </c>
      <c r="J42" s="38"/>
      <c r="K42" s="69">
        <f t="shared" si="4"/>
        <v>0</v>
      </c>
    </row>
    <row r="43" spans="1:11" ht="26.25" customHeight="1">
      <c r="A43" s="42">
        <v>8</v>
      </c>
      <c r="B43" s="49">
        <v>10067</v>
      </c>
      <c r="C43" s="41" t="s">
        <v>72</v>
      </c>
      <c r="D43" s="42" t="s">
        <v>21</v>
      </c>
      <c r="E43" s="42">
        <v>21</v>
      </c>
      <c r="F43" s="66">
        <v>0.1</v>
      </c>
      <c r="G43" s="67">
        <f t="shared" si="3"/>
        <v>2.1</v>
      </c>
      <c r="H43" s="68">
        <f t="shared" si="5"/>
        <v>0.1</v>
      </c>
      <c r="I43" s="67">
        <f t="shared" si="6"/>
        <v>2.1</v>
      </c>
      <c r="J43" s="38"/>
      <c r="K43" s="69">
        <f t="shared" si="4"/>
        <v>0</v>
      </c>
    </row>
    <row r="44" spans="1:11" ht="25.5" customHeight="1">
      <c r="A44" s="42">
        <v>9</v>
      </c>
      <c r="B44" s="49">
        <v>10072</v>
      </c>
      <c r="C44" s="41" t="s">
        <v>73</v>
      </c>
      <c r="D44" s="42" t="s">
        <v>21</v>
      </c>
      <c r="E44" s="42">
        <v>4</v>
      </c>
      <c r="F44" s="66">
        <v>0.122</v>
      </c>
      <c r="G44" s="67">
        <f t="shared" si="3"/>
        <v>0.488</v>
      </c>
      <c r="H44" s="68">
        <f t="shared" si="5"/>
        <v>0.122</v>
      </c>
      <c r="I44" s="67">
        <f t="shared" si="6"/>
        <v>0.488</v>
      </c>
      <c r="J44" s="38"/>
      <c r="K44" s="69">
        <f t="shared" si="4"/>
        <v>0</v>
      </c>
    </row>
    <row r="45" spans="1:11" ht="25.5" customHeight="1">
      <c r="A45" s="42">
        <v>10</v>
      </c>
      <c r="B45" s="49">
        <v>10931</v>
      </c>
      <c r="C45" s="41" t="s">
        <v>74</v>
      </c>
      <c r="D45" s="42" t="s">
        <v>21</v>
      </c>
      <c r="E45" s="70">
        <f>(E39+E40)*2-E44-E43</f>
        <v>109</v>
      </c>
      <c r="F45" s="66">
        <v>0.11</v>
      </c>
      <c r="G45" s="67">
        <f t="shared" si="3"/>
        <v>11.99</v>
      </c>
      <c r="H45" s="68">
        <f t="shared" si="5"/>
        <v>0.11</v>
      </c>
      <c r="I45" s="67">
        <f t="shared" si="6"/>
        <v>11.99</v>
      </c>
      <c r="J45" s="38"/>
      <c r="K45" s="69">
        <f t="shared" si="4"/>
        <v>0</v>
      </c>
    </row>
    <row r="46" spans="1:11" ht="25.5" customHeight="1">
      <c r="A46" s="42">
        <v>11</v>
      </c>
      <c r="B46" s="49">
        <v>13961</v>
      </c>
      <c r="C46" s="41" t="s">
        <v>75</v>
      </c>
      <c r="D46" s="42" t="s">
        <v>21</v>
      </c>
      <c r="E46" s="70">
        <f>E45</f>
        <v>109</v>
      </c>
      <c r="F46" s="66">
        <v>0.035</v>
      </c>
      <c r="G46" s="67">
        <f t="shared" si="3"/>
        <v>3.8150000000000004</v>
      </c>
      <c r="H46" s="68">
        <f t="shared" si="5"/>
        <v>0.035</v>
      </c>
      <c r="I46" s="67">
        <f t="shared" si="6"/>
        <v>3.8150000000000004</v>
      </c>
      <c r="J46" s="38"/>
      <c r="K46" s="69">
        <f t="shared" si="4"/>
        <v>0</v>
      </c>
    </row>
    <row r="47" spans="1:11" ht="12.75">
      <c r="A47" s="42">
        <v>12</v>
      </c>
      <c r="B47" s="71"/>
      <c r="C47" s="72" t="s">
        <v>76</v>
      </c>
      <c r="D47" s="42" t="s">
        <v>21</v>
      </c>
      <c r="E47" s="73">
        <v>1</v>
      </c>
      <c r="F47" s="74">
        <v>46.79</v>
      </c>
      <c r="G47" s="67">
        <f t="shared" si="3"/>
        <v>46.79</v>
      </c>
      <c r="H47" s="68">
        <f t="shared" si="5"/>
        <v>46.79</v>
      </c>
      <c r="I47" s="67">
        <f t="shared" si="6"/>
        <v>46.79</v>
      </c>
      <c r="K47" s="69">
        <f t="shared" si="4"/>
        <v>0</v>
      </c>
    </row>
    <row r="48" spans="1:11" ht="12.75">
      <c r="A48" s="42">
        <v>13</v>
      </c>
      <c r="B48" s="71" t="s">
        <v>77</v>
      </c>
      <c r="C48" s="72" t="s">
        <v>78</v>
      </c>
      <c r="D48" s="42" t="s">
        <v>21</v>
      </c>
      <c r="E48" s="75">
        <v>1</v>
      </c>
      <c r="F48" s="74">
        <v>0.85</v>
      </c>
      <c r="G48" s="67">
        <f t="shared" si="3"/>
        <v>0.85</v>
      </c>
      <c r="H48" s="68">
        <f t="shared" si="5"/>
        <v>0.85</v>
      </c>
      <c r="I48" s="67">
        <f t="shared" si="6"/>
        <v>0.85</v>
      </c>
      <c r="K48" s="69">
        <f t="shared" si="4"/>
        <v>0</v>
      </c>
    </row>
    <row r="49" spans="1:11" ht="25.5" customHeight="1">
      <c r="A49" s="42">
        <v>14</v>
      </c>
      <c r="B49" s="42">
        <v>14811</v>
      </c>
      <c r="C49" s="41" t="s">
        <v>79</v>
      </c>
      <c r="D49" s="42" t="s">
        <v>21</v>
      </c>
      <c r="E49" s="42">
        <v>1</v>
      </c>
      <c r="F49" s="66">
        <v>1035</v>
      </c>
      <c r="G49" s="67">
        <f t="shared" si="3"/>
        <v>1035</v>
      </c>
      <c r="H49" s="68">
        <f t="shared" si="5"/>
        <v>1035</v>
      </c>
      <c r="I49" s="67">
        <f t="shared" si="6"/>
        <v>1035</v>
      </c>
      <c r="J49" s="38"/>
      <c r="K49" s="69">
        <f t="shared" si="4"/>
        <v>0</v>
      </c>
    </row>
    <row r="50" spans="1:11" ht="25.5" customHeight="1">
      <c r="A50" s="13"/>
      <c r="B50" s="13"/>
      <c r="C50" s="76" t="s">
        <v>1</v>
      </c>
      <c r="D50" s="77"/>
      <c r="E50" s="77"/>
      <c r="F50" s="78"/>
      <c r="G50" s="79">
        <f>SUM(G36:G49)</f>
        <v>1574.169</v>
      </c>
      <c r="H50" s="80"/>
      <c r="I50" s="79">
        <f>SUM(I36:I49)</f>
        <v>1574.169</v>
      </c>
      <c r="J50" s="38"/>
      <c r="K50" s="81">
        <f>SUM(K36:K49)</f>
        <v>0</v>
      </c>
    </row>
    <row r="51" spans="1:11" ht="12.75">
      <c r="A51" s="13"/>
      <c r="B51" s="13"/>
      <c r="C51" s="82" t="s">
        <v>56</v>
      </c>
      <c r="D51" s="83"/>
      <c r="E51" s="83"/>
      <c r="F51" s="84"/>
      <c r="G51" s="79">
        <f>G50*18%</f>
        <v>283.35</v>
      </c>
      <c r="H51" s="80"/>
      <c r="I51" s="79">
        <f>I50*18%</f>
        <v>283.35</v>
      </c>
      <c r="K51" s="81">
        <f>K50*18%</f>
        <v>0</v>
      </c>
    </row>
    <row r="52" spans="1:11" ht="12.75">
      <c r="A52" s="13"/>
      <c r="B52" s="13"/>
      <c r="C52" s="82" t="s">
        <v>57</v>
      </c>
      <c r="D52" s="83"/>
      <c r="E52" s="83"/>
      <c r="F52" s="84"/>
      <c r="G52" s="79">
        <f>G51+G50</f>
        <v>1857.5190000000002</v>
      </c>
      <c r="H52" s="80"/>
      <c r="I52" s="79">
        <f>I51+I50</f>
        <v>1857.5190000000002</v>
      </c>
      <c r="K52" s="81">
        <f>K51+K50</f>
        <v>0</v>
      </c>
    </row>
    <row r="53" spans="1:9" ht="12.75">
      <c r="A53" s="62"/>
      <c r="B53" s="62"/>
      <c r="C53" s="62"/>
      <c r="D53" s="62"/>
      <c r="E53" s="62"/>
      <c r="F53" s="85"/>
      <c r="G53" s="85"/>
      <c r="H53" s="86"/>
      <c r="I53" s="86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sheetProtection selectLockedCells="1" selectUnlockedCells="1"/>
  <mergeCells count="20">
    <mergeCell ref="F2:G2"/>
    <mergeCell ref="H2:I2"/>
    <mergeCell ref="F3:G4"/>
    <mergeCell ref="H3:I4"/>
    <mergeCell ref="F5:G6"/>
    <mergeCell ref="H5:I6"/>
    <mergeCell ref="A10:A12"/>
    <mergeCell ref="B10:B12"/>
    <mergeCell ref="C10:C12"/>
    <mergeCell ref="D10:D12"/>
    <mergeCell ref="E10:E12"/>
    <mergeCell ref="F10:G10"/>
    <mergeCell ref="H10:I10"/>
    <mergeCell ref="A33:A35"/>
    <mergeCell ref="B33:B35"/>
    <mergeCell ref="C33:C35"/>
    <mergeCell ref="D33:D35"/>
    <mergeCell ref="E33:E35"/>
    <mergeCell ref="F33:G33"/>
    <mergeCell ref="H33:I33"/>
  </mergeCells>
  <printOptions horizontalCentered="1"/>
  <pageMargins left="0.15763888888888888" right="0.15763888888888888" top="0.2" bottom="0.2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2010-02-02T10:43:26Z</cp:lastPrinted>
  <dcterms:created xsi:type="dcterms:W3CDTF">2006-01-10T07:59:56Z</dcterms:created>
  <dcterms:modified xsi:type="dcterms:W3CDTF">2016-12-14T12:35:55Z</dcterms:modified>
  <cp:category/>
  <cp:version/>
  <cp:contentType/>
  <cp:contentStatus/>
  <cp:revision>1</cp:revision>
</cp:coreProperties>
</file>