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нка 2,4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<sst xmlns="http://schemas.openxmlformats.org/spreadsheetml/2006/main" count="121" uniqueCount="74">
  <si>
    <t xml:space="preserve">ЖВЗ-10,7 </t>
  </si>
  <si>
    <t>Итого:</t>
  </si>
  <si>
    <r>
      <t xml:space="preserve">Ширина захвата  </t>
    </r>
    <r>
      <rPr>
        <b/>
        <sz val="10"/>
        <rFont val="Arial Cyr"/>
        <family val="2"/>
      </rPr>
      <t>10,7м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</si>
  <si>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</si>
  <si>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11мм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</si>
  <si>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</si>
  <si>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</si>
  <si>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</si>
  <si>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</si>
  <si>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http://www.ooo-schumacher.ru/instructions/index.php?num=8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</si>
  <si>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</si>
  <si>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</si>
  <si>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</si>
  <si>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</si>
  <si>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</si>
  <si>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</si>
  <si>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</si>
  <si>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</si>
  <si>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</si>
  <si>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</si>
  <si>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</si>
  <si>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Консоль ЖВЗ 10,7</t>
  </si>
  <si>
    <t>шт.</t>
  </si>
  <si>
    <t>ЖВЗ-10.7.05У</t>
  </si>
  <si>
    <t>Натяжное устройство ЖВЗ-10,7</t>
  </si>
  <si>
    <t>Натяжной ролик в сборе (ролик, ось, втулка, шайба)</t>
  </si>
  <si>
    <t>15150-02</t>
  </si>
  <si>
    <t>Полоса, 6мм.</t>
  </si>
  <si>
    <t xml:space="preserve">Ремень С(B)-5600 </t>
  </si>
  <si>
    <t>Деревянный брус</t>
  </si>
  <si>
    <t>12601-01</t>
  </si>
  <si>
    <t>Шайба торцевая 12601-01</t>
  </si>
  <si>
    <t>Шайба регулировочная для горизонтального шкива</t>
  </si>
  <si>
    <t>RSM</t>
  </si>
  <si>
    <t>Шкив горизонтальный в сборе</t>
  </si>
  <si>
    <t>TEXACO минеральная смазка MULTIFAK EP 2-0,4 KG</t>
  </si>
  <si>
    <t>Болт 10*40 ГОСТ7805-70/7798-70 (кл.пр. 5,8)</t>
  </si>
  <si>
    <t>кг.</t>
  </si>
  <si>
    <t>Гайка М10 ГОСТ  5915-70  (кл.пр.6)</t>
  </si>
  <si>
    <t>Шайба плоская Н-10 оцинков.ГОСТ 11371-68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</si>
  <si>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</si>
  <si>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</si>
  <si>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</si>
  <si>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</si>
  <si>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</si>
  <si>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16502.01</t>
  </si>
  <si>
    <r>
      <t xml:space="preserve">Палец двойной 17 мм., закрытый, </t>
    </r>
    <r>
      <rPr>
        <i/>
        <sz val="9"/>
        <rFont val="Arial"/>
        <family val="2"/>
      </rPr>
      <t xml:space="preserve">EASY CUTII, </t>
    </r>
    <r>
      <rPr>
        <sz val="9"/>
        <rFont val="Arial"/>
        <family val="2"/>
      </rPr>
      <t>светло серый</t>
    </r>
  </si>
  <si>
    <t>10703.01</t>
  </si>
  <si>
    <t>Направляющий двойной палец 17мм., усиленный, открытый, серый</t>
  </si>
  <si>
    <t>16505.01</t>
  </si>
  <si>
    <t>Палец тройной  17 мм., закрытый, серый</t>
  </si>
  <si>
    <t>10966.03</t>
  </si>
  <si>
    <t>Сегмент Про-Кат с мелкой насечкой</t>
  </si>
  <si>
    <t>13935</t>
  </si>
  <si>
    <t>Зачисточный сегмент ножа</t>
  </si>
  <si>
    <t>10926</t>
  </si>
  <si>
    <t>Соединитель ножа 21*6</t>
  </si>
  <si>
    <t>13533</t>
  </si>
  <si>
    <t>Спинка ножа на 31 сегмент  (2400 мм.)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</si>
  <si>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</si>
  <si>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</si>
  <si>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</si>
  <si>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</si>
  <si>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</si>
  <si>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</si>
  <si>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</si>
  <si>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</si>
  <si>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15768</t>
  </si>
  <si>
    <t>Направляющий ролик</t>
  </si>
  <si>
    <t>16330</t>
  </si>
  <si>
    <t>Прижимной ролик</t>
  </si>
  <si>
    <t>Головка ножа ЖВЗ-10,7 , 11235</t>
  </si>
  <si>
    <t>02774</t>
  </si>
  <si>
    <t>Привод косы  Pro-Drive 85 MH v GKF с головкой 27 мм.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</si>
</sst>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р.&quot;_-;\-* #,##0.00&quot;р.&quot;_-;_-* \-??&quot;р.&quot;_-;_-@_-"/>
    <numFmt numFmtId="166" formatCode="DD/MM/YYYY"/>
    <numFmt numFmtId="167" formatCode="_-* #,##0.00[$р.-419]_-;\-* #,##0.00[$р.-419]_-;_-* \-??[$р.-419]_-;_-@_-"/>
    <numFmt numFmtId="168" formatCode="0%"/>
    <numFmt numFmtId="169" formatCode="0.0000"/>
    <numFmt numFmtId="170" formatCode="#,##0.00_р_."/>
    <numFmt numFmtId="171" formatCode="#,##0.00"/>
    <numFmt numFmtId="172" formatCode="@"/>
    <numFmt numFmtId="173" formatCode="0.00"/>
    <numFmt numFmtId="174" formatCode="#,##0.000"/>
  </numFmts>
  <fonts count="2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9"/>
      <color indexed="10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6"/>
      <color indexed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7" fillId="0" borderId="0" xfId="0" applyFont="1" applyBorder="1" applyAlignment="1">
      <alignment horizontal="left" vertical="top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9" fillId="0" borderId="0" xfId="0" applyFont="1" applyFill="1" applyAlignment="1">
      <alignment vertical="center" wrapText="1"/>
    </xf>
    <xf numFmtId="164" fontId="10" fillId="0" borderId="0" xfId="0" applyFont="1" applyAlignment="1">
      <alignment vertical="center"/>
    </xf>
    <xf numFmtId="164" fontId="7" fillId="0" borderId="0" xfId="0" applyFont="1" applyAlignment="1">
      <alignment horizontal="left" vertical="top" wrapText="1"/>
    </xf>
    <xf numFmtId="164" fontId="11" fillId="0" borderId="0" xfId="2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Border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9" fontId="13" fillId="0" borderId="0" xfId="1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70" fontId="0" fillId="0" borderId="1" xfId="0" applyNumberFormat="1" applyFill="1" applyBorder="1" applyAlignment="1">
      <alignment/>
    </xf>
    <xf numFmtId="171" fontId="0" fillId="3" borderId="1" xfId="0" applyNumberFormat="1" applyFont="1" applyFill="1" applyBorder="1" applyAlignment="1">
      <alignment horizontal="right" vertical="center" wrapText="1"/>
    </xf>
    <xf numFmtId="171" fontId="18" fillId="0" borderId="1" xfId="0" applyNumberFormat="1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70" fontId="0" fillId="0" borderId="1" xfId="0" applyNumberFormat="1" applyBorder="1" applyAlignment="1">
      <alignment/>
    </xf>
    <xf numFmtId="164" fontId="18" fillId="0" borderId="1" xfId="0" applyFont="1" applyBorder="1" applyAlignment="1">
      <alignment vertical="center" wrapText="1"/>
    </xf>
    <xf numFmtId="171" fontId="18" fillId="3" borderId="1" xfId="0" applyNumberFormat="1" applyFont="1" applyFill="1" applyBorder="1" applyAlignment="1">
      <alignment horizontal="right" vertical="center" wrapText="1"/>
    </xf>
    <xf numFmtId="164" fontId="18" fillId="0" borderId="0" xfId="0" applyFont="1" applyAlignment="1">
      <alignment vertical="center" wrapText="1"/>
    </xf>
    <xf numFmtId="172" fontId="18" fillId="0" borderId="1" xfId="0" applyNumberFormat="1" applyFont="1" applyBorder="1" applyAlignment="1">
      <alignment horizontal="center" vertical="center" wrapText="1"/>
    </xf>
    <xf numFmtId="164" fontId="18" fillId="0" borderId="0" xfId="0" applyFont="1" applyFill="1" applyAlignment="1">
      <alignment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top" wrapText="1"/>
    </xf>
    <xf numFmtId="173" fontId="0" fillId="0" borderId="1" xfId="0" applyNumberFormat="1" applyFont="1" applyFill="1" applyBorder="1" applyAlignment="1">
      <alignment vertical="top"/>
    </xf>
    <xf numFmtId="171" fontId="0" fillId="3" borderId="1" xfId="0" applyNumberFormat="1" applyFont="1" applyFill="1" applyBorder="1" applyAlignment="1">
      <alignment horizontal="right" vertical="top" wrapText="1"/>
    </xf>
    <xf numFmtId="171" fontId="18" fillId="0" borderId="1" xfId="0" applyNumberFormat="1" applyFont="1" applyBorder="1" applyAlignment="1">
      <alignment horizontal="right" vertical="top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18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0" fillId="0" borderId="4" xfId="0" applyBorder="1" applyAlignment="1">
      <alignment horizontal="center" vertical="center" wrapText="1"/>
    </xf>
    <xf numFmtId="172" fontId="19" fillId="0" borderId="1" xfId="0" applyNumberFormat="1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vertical="center"/>
    </xf>
    <xf numFmtId="174" fontId="0" fillId="3" borderId="1" xfId="0" applyNumberFormat="1" applyFont="1" applyFill="1" applyBorder="1" applyAlignment="1">
      <alignment horizontal="right" vertical="center" wrapText="1"/>
    </xf>
    <xf numFmtId="174" fontId="18" fillId="0" borderId="1" xfId="0" applyNumberFormat="1" applyFont="1" applyBorder="1" applyAlignment="1">
      <alignment horizontal="right" vertical="center" wrapText="1"/>
    </xf>
    <xf numFmtId="173" fontId="0" fillId="3" borderId="1" xfId="0" applyNumberFormat="1" applyFont="1" applyFill="1" applyBorder="1" applyAlignment="1">
      <alignment vertical="center" wrapText="1"/>
    </xf>
    <xf numFmtId="164" fontId="19" fillId="0" borderId="1" xfId="0" applyFont="1" applyFill="1" applyBorder="1" applyAlignment="1">
      <alignment horizontal="left" vertical="center" wrapText="1"/>
    </xf>
    <xf numFmtId="17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right" vertical="center" wrapText="1"/>
    </xf>
    <xf numFmtId="172" fontId="21" fillId="0" borderId="1" xfId="0" applyNumberFormat="1" applyFont="1" applyFill="1" applyBorder="1" applyAlignment="1">
      <alignment horizontal="left" vertical="center"/>
    </xf>
    <xf numFmtId="164" fontId="4" fillId="0" borderId="0" xfId="0" applyFont="1" applyBorder="1" applyAlignment="1">
      <alignment vertical="center" wrapText="1"/>
    </xf>
    <xf numFmtId="174" fontId="4" fillId="0" borderId="3" xfId="0" applyNumberFormat="1" applyFont="1" applyBorder="1" applyAlignment="1">
      <alignment horizontal="right" vertical="center" wrapText="1"/>
    </xf>
    <xf numFmtId="174" fontId="4" fillId="3" borderId="6" xfId="0" applyNumberFormat="1" applyFont="1" applyFill="1" applyBorder="1" applyAlignment="1">
      <alignment horizontal="right" vertical="center" wrapText="1"/>
    </xf>
    <xf numFmtId="174" fontId="4" fillId="0" borderId="6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4" fillId="0" borderId="5" xfId="0" applyNumberFormat="1" applyFont="1" applyBorder="1" applyAlignment="1">
      <alignment horizontal="right" vertical="center" wrapText="1"/>
    </xf>
    <xf numFmtId="174" fontId="4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828675</xdr:colOff>
      <xdr:row>2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17.50390625" style="1" customWidth="1"/>
    <col min="3" max="3" width="36.50390625" style="1" customWidth="1"/>
    <col min="4" max="4" width="5.50390625" style="1" customWidth="1"/>
    <col min="5" max="5" width="6.00390625" style="1" customWidth="1"/>
    <col min="6" max="7" width="9.625" style="1" customWidth="1"/>
    <col min="8" max="8" width="10.50390625" style="1" customWidth="1"/>
    <col min="9" max="9" width="15.50390625" style="1" customWidth="1"/>
    <col min="10" max="10" width="4.625" style="2" customWidth="1"/>
    <col min="11" max="11" width="12.50390625" style="1" customWidth="1"/>
    <col min="12" max="12" width="10.50390625" style="1" customWidth="1"/>
    <col min="13" max="13" width="9.00390625" style="1" customWidth="1"/>
    <col min="14" max="14" width="7.125" style="1" customWidth="1"/>
    <col min="15" max="16384" width="9.125" style="1" customWidth="1"/>
  </cols>
  <sheetData>
    <row r="1" spans="2:17" ht="12.75">
      <c r="B1" s="3"/>
      <c r="C1" s="4"/>
      <c r="D1" s="5"/>
      <c r="E1" s="5"/>
      <c r="F1" s="5"/>
      <c r="G1" s="5"/>
      <c r="H1" s="6"/>
      <c r="I1" s="6"/>
      <c r="J1" s="7"/>
      <c r="K1"/>
      <c r="L1"/>
      <c r="M1"/>
      <c r="N1"/>
      <c r="O1"/>
      <c r="P1"/>
      <c r="Q1"/>
    </row>
    <row r="2" spans="3:17" ht="18" customHeight="1">
      <c r="C2" s="8" t="s">
        <v>0</v>
      </c>
      <c r="D2" s="9"/>
      <c r="E2" s="9"/>
      <c r="F2" s="10" t="s">
        <v>1</v>
      </c>
      <c r="G2" s="10"/>
      <c r="H2" s="11">
        <f>I28+K51</f>
        <v>19907.98</v>
      </c>
      <c r="I2" s="11"/>
      <c r="J2" s="12"/>
      <c r="K2"/>
      <c r="L2"/>
      <c r="M2"/>
      <c r="N2"/>
      <c r="O2"/>
      <c r="P2"/>
      <c r="Q2"/>
    </row>
    <row r="3" spans="3:17" ht="12.75" customHeight="1">
      <c r="C3" s="1" t="s">
        <v>2</v>
      </c>
      <c r="D3" s="13"/>
      <c r="F3" s="14" t="s">
        <v>3</v>
      </c>
      <c r="G3" s="14"/>
      <c r="H3" s="15">
        <v>0</v>
      </c>
      <c r="I3" s="15"/>
      <c r="K3"/>
      <c r="L3"/>
      <c r="M3"/>
      <c r="N3"/>
      <c r="O3"/>
      <c r="P3"/>
      <c r="Q3"/>
    </row>
    <row r="4" spans="3:17" ht="12.75">
      <c r="C4" s="1" t="s">
        <v>4</v>
      </c>
      <c r="D4" s="13"/>
      <c r="F4" s="14"/>
      <c r="G4" s="14"/>
      <c r="H4" s="15"/>
      <c r="I4" s="15"/>
      <c r="K4"/>
      <c r="L4"/>
      <c r="M4"/>
      <c r="N4"/>
      <c r="O4"/>
      <c r="P4"/>
      <c r="Q4"/>
    </row>
    <row r="5" spans="3:17" ht="12.75" customHeight="1">
      <c r="C5" s="16" t="s">
        <v>5</v>
      </c>
      <c r="D5" s="17"/>
      <c r="E5" s="17"/>
      <c r="F5" s="18" t="s">
        <v>6</v>
      </c>
      <c r="G5" s="18"/>
      <c r="H5" s="19">
        <v>0</v>
      </c>
      <c r="I5" s="19"/>
      <c r="K5"/>
      <c r="L5"/>
      <c r="M5"/>
      <c r="N5"/>
      <c r="O5"/>
      <c r="P5"/>
      <c r="Q5"/>
    </row>
    <row r="6" spans="1:17" ht="12.75">
      <c r="A6" s="20" t="s">
        <v>7</v>
      </c>
      <c r="E6" s="21"/>
      <c r="F6" s="18"/>
      <c r="G6" s="18"/>
      <c r="H6" s="19"/>
      <c r="I6" s="19"/>
      <c r="J6" s="22"/>
      <c r="K6"/>
      <c r="L6"/>
      <c r="M6"/>
      <c r="N6"/>
      <c r="O6"/>
      <c r="P6"/>
      <c r="Q6"/>
    </row>
    <row r="7" spans="1:17" ht="12.75">
      <c r="A7" s="23" t="s">
        <v>8</v>
      </c>
      <c r="C7" s="16"/>
      <c r="E7" s="21"/>
      <c r="F7" s="24"/>
      <c r="G7" s="24"/>
      <c r="H7" s="19"/>
      <c r="I7" s="19"/>
      <c r="J7" s="22"/>
      <c r="K7"/>
      <c r="L7"/>
      <c r="M7"/>
      <c r="N7"/>
      <c r="O7"/>
      <c r="P7"/>
      <c r="Q7"/>
    </row>
    <row r="8" spans="1:17" s="13" customFormat="1" ht="13.5" customHeight="1">
      <c r="A8" s="25" t="s">
        <v>9</v>
      </c>
      <c r="B8" s="25"/>
      <c r="C8" s="25"/>
      <c r="D8" s="26"/>
      <c r="E8" s="26"/>
      <c r="F8" s="27"/>
      <c r="G8" s="27"/>
      <c r="H8" s="28"/>
      <c r="I8" s="28"/>
      <c r="J8" s="29"/>
      <c r="K8"/>
      <c r="L8"/>
      <c r="M8"/>
      <c r="N8"/>
      <c r="O8"/>
      <c r="P8"/>
      <c r="Q8"/>
    </row>
    <row r="9" spans="1:17" ht="12.75">
      <c r="A9" s="30" t="s">
        <v>10</v>
      </c>
      <c r="E9" s="21"/>
      <c r="F9" s="27"/>
      <c r="G9" s="27"/>
      <c r="H9" s="28"/>
      <c r="I9" s="28"/>
      <c r="J9" s="22"/>
      <c r="K9"/>
      <c r="L9"/>
      <c r="M9"/>
      <c r="N9"/>
      <c r="O9"/>
      <c r="P9"/>
      <c r="Q9"/>
    </row>
    <row r="10" spans="1:17" ht="14.25" customHeight="1">
      <c r="A10" s="31" t="s">
        <v>11</v>
      </c>
      <c r="B10" s="32" t="s">
        <v>12</v>
      </c>
      <c r="C10" s="32" t="s">
        <v>13</v>
      </c>
      <c r="D10" s="32" t="s">
        <v>14</v>
      </c>
      <c r="E10" s="32" t="s">
        <v>15</v>
      </c>
      <c r="F10" s="31" t="s">
        <v>16</v>
      </c>
      <c r="G10" s="31"/>
      <c r="H10" s="31" t="s">
        <v>17</v>
      </c>
      <c r="I10" s="31"/>
      <c r="J10" s="33"/>
      <c r="K10"/>
      <c r="L10"/>
      <c r="M10"/>
      <c r="N10"/>
      <c r="O10"/>
      <c r="P10"/>
      <c r="Q10"/>
    </row>
    <row r="11" spans="1:17" ht="12.75">
      <c r="A11" s="31"/>
      <c r="B11" s="32"/>
      <c r="C11" s="32"/>
      <c r="D11" s="32"/>
      <c r="E11" s="32"/>
      <c r="F11" s="31" t="s">
        <v>18</v>
      </c>
      <c r="G11" s="34" t="s">
        <v>19</v>
      </c>
      <c r="H11" s="31" t="s">
        <v>18</v>
      </c>
      <c r="I11" s="34" t="s">
        <v>19</v>
      </c>
      <c r="J11" s="35"/>
      <c r="K11"/>
      <c r="L11"/>
      <c r="M11"/>
      <c r="N11"/>
      <c r="O11"/>
      <c r="P11"/>
      <c r="Q11"/>
    </row>
    <row r="12" spans="1:17" ht="12.75">
      <c r="A12" s="31"/>
      <c r="B12" s="32"/>
      <c r="C12" s="32"/>
      <c r="D12" s="32"/>
      <c r="E12" s="32"/>
      <c r="F12" s="36"/>
      <c r="G12" s="37" t="s">
        <v>20</v>
      </c>
      <c r="H12" s="38">
        <f>H3</f>
        <v>0</v>
      </c>
      <c r="I12" s="37" t="s">
        <v>20</v>
      </c>
      <c r="J12" s="39"/>
      <c r="K12"/>
      <c r="L12"/>
      <c r="M12"/>
      <c r="N12"/>
      <c r="O12"/>
      <c r="P12"/>
      <c r="Q12"/>
    </row>
    <row r="13" spans="1:10" ht="12.75">
      <c r="A13" s="40">
        <v>1</v>
      </c>
      <c r="B13" s="41"/>
      <c r="C13" s="42" t="s">
        <v>21</v>
      </c>
      <c r="D13" s="41" t="s">
        <v>22</v>
      </c>
      <c r="E13" s="41">
        <v>1</v>
      </c>
      <c r="F13" s="43">
        <v>3665.25</v>
      </c>
      <c r="G13" s="44">
        <f aca="true" t="shared" si="0" ref="G13:G25">F13*E13</f>
        <v>3665.25</v>
      </c>
      <c r="H13" s="45">
        <f>F13-F13*H$12</f>
        <v>3665.25</v>
      </c>
      <c r="I13" s="44">
        <f>H13*E13</f>
        <v>3665.25</v>
      </c>
      <c r="J13" s="33"/>
    </row>
    <row r="14" spans="1:10" s="47" customFormat="1" ht="12.75">
      <c r="A14" s="40">
        <v>2</v>
      </c>
      <c r="B14" s="41" t="s">
        <v>23</v>
      </c>
      <c r="C14" s="42" t="s">
        <v>24</v>
      </c>
      <c r="D14" s="41" t="s">
        <v>22</v>
      </c>
      <c r="E14" s="41">
        <v>1</v>
      </c>
      <c r="F14" s="45">
        <v>1779.65</v>
      </c>
      <c r="G14" s="44">
        <f t="shared" si="0"/>
        <v>1779.65</v>
      </c>
      <c r="H14" s="45">
        <f>F14-F14*H$12</f>
        <v>1779.65</v>
      </c>
      <c r="I14" s="44">
        <f>H14*E14</f>
        <v>1779.65</v>
      </c>
      <c r="J14" s="46"/>
    </row>
    <row r="15" spans="1:10" s="47" customFormat="1" ht="12.75">
      <c r="A15" s="40">
        <v>3</v>
      </c>
      <c r="B15" s="48">
        <v>12698</v>
      </c>
      <c r="C15" s="42" t="s">
        <v>25</v>
      </c>
      <c r="D15" s="41" t="s">
        <v>22</v>
      </c>
      <c r="E15" s="41">
        <v>2</v>
      </c>
      <c r="F15" s="49">
        <v>589.15</v>
      </c>
      <c r="G15" s="44">
        <f t="shared" si="0"/>
        <v>1178.3</v>
      </c>
      <c r="H15" s="45">
        <f>F15-F15*H$12</f>
        <v>589.15</v>
      </c>
      <c r="I15" s="44">
        <f>H15*E15</f>
        <v>1178.3</v>
      </c>
      <c r="J15" s="46"/>
    </row>
    <row r="16" spans="1:11" s="47" customFormat="1" ht="12.75">
      <c r="A16" s="40">
        <v>4</v>
      </c>
      <c r="B16" s="41" t="s">
        <v>26</v>
      </c>
      <c r="C16" s="42" t="s">
        <v>27</v>
      </c>
      <c r="D16" s="41" t="s">
        <v>22</v>
      </c>
      <c r="E16" s="41">
        <v>35</v>
      </c>
      <c r="F16" s="45">
        <v>79.06</v>
      </c>
      <c r="G16" s="44">
        <f t="shared" si="0"/>
        <v>2767.1</v>
      </c>
      <c r="H16" s="45">
        <f>F16-F16*H$12</f>
        <v>79.06</v>
      </c>
      <c r="I16" s="44">
        <f>H16*E16</f>
        <v>2767.1</v>
      </c>
      <c r="J16" s="1"/>
      <c r="K16" s="1"/>
    </row>
    <row r="17" spans="1:9" s="52" customFormat="1" ht="12.75">
      <c r="A17" s="40">
        <v>5</v>
      </c>
      <c r="B17" s="40"/>
      <c r="C17" s="50" t="s">
        <v>28</v>
      </c>
      <c r="D17" s="40" t="s">
        <v>22</v>
      </c>
      <c r="E17" s="40">
        <v>1</v>
      </c>
      <c r="F17" s="45">
        <v>2440.68</v>
      </c>
      <c r="G17" s="51">
        <f t="shared" si="0"/>
        <v>2440.68</v>
      </c>
      <c r="H17" s="45">
        <f>F17</f>
        <v>2440.68</v>
      </c>
      <c r="I17" s="51">
        <f aca="true" t="shared" si="1" ref="I17:I25">H17*E17</f>
        <v>2440.68</v>
      </c>
    </row>
    <row r="18" spans="1:10" s="52" customFormat="1" ht="12.75">
      <c r="A18" s="40">
        <v>6</v>
      </c>
      <c r="B18" s="53"/>
      <c r="C18" s="50" t="s">
        <v>29</v>
      </c>
      <c r="D18" s="40" t="s">
        <v>22</v>
      </c>
      <c r="E18" s="40">
        <v>1</v>
      </c>
      <c r="F18" s="45">
        <v>69</v>
      </c>
      <c r="G18" s="51">
        <f t="shared" si="0"/>
        <v>69</v>
      </c>
      <c r="H18" s="45">
        <f>F18-F18*H$12</f>
        <v>69</v>
      </c>
      <c r="I18" s="51">
        <f t="shared" si="1"/>
        <v>69</v>
      </c>
      <c r="J18" s="54"/>
    </row>
    <row r="19" spans="1:9" ht="12.75">
      <c r="A19" s="40">
        <v>7</v>
      </c>
      <c r="B19" s="55" t="s">
        <v>30</v>
      </c>
      <c r="C19" s="42" t="s">
        <v>31</v>
      </c>
      <c r="D19" s="40" t="s">
        <v>22</v>
      </c>
      <c r="E19" s="40">
        <v>1</v>
      </c>
      <c r="F19" s="45">
        <v>544.4</v>
      </c>
      <c r="G19" s="44">
        <f t="shared" si="0"/>
        <v>544.4</v>
      </c>
      <c r="H19" s="45">
        <f>F19-F19*H$12</f>
        <v>544.4</v>
      </c>
      <c r="I19" s="44">
        <f t="shared" si="1"/>
        <v>544.4</v>
      </c>
    </row>
    <row r="20" spans="1:13" s="47" customFormat="1" ht="12.75">
      <c r="A20" s="40">
        <v>8</v>
      </c>
      <c r="B20" s="55"/>
      <c r="C20" s="42" t="s">
        <v>32</v>
      </c>
      <c r="D20" s="41" t="s">
        <v>22</v>
      </c>
      <c r="E20" s="56">
        <v>3</v>
      </c>
      <c r="F20" s="57">
        <v>102.91</v>
      </c>
      <c r="G20" s="58">
        <f t="shared" si="0"/>
        <v>308.73</v>
      </c>
      <c r="H20" s="59">
        <f>F20-F20*H$12</f>
        <v>102.91</v>
      </c>
      <c r="I20" s="58">
        <f t="shared" si="1"/>
        <v>308.73</v>
      </c>
      <c r="J20" s="2"/>
      <c r="K20" s="1"/>
      <c r="L20" s="1"/>
      <c r="M20" s="1"/>
    </row>
    <row r="21" spans="1:9" ht="12.75">
      <c r="A21" s="40">
        <v>9</v>
      </c>
      <c r="B21" s="55" t="s">
        <v>33</v>
      </c>
      <c r="C21" s="42" t="s">
        <v>34</v>
      </c>
      <c r="D21" s="40" t="s">
        <v>22</v>
      </c>
      <c r="E21" s="40">
        <v>1</v>
      </c>
      <c r="F21" s="45">
        <v>3124.74</v>
      </c>
      <c r="G21" s="44">
        <f t="shared" si="0"/>
        <v>3124.74</v>
      </c>
      <c r="H21" s="45">
        <f>F21-F21*H$12</f>
        <v>3124.74</v>
      </c>
      <c r="I21" s="44">
        <f t="shared" si="1"/>
        <v>3124.74</v>
      </c>
    </row>
    <row r="22" spans="1:11" s="47" customFormat="1" ht="12.75">
      <c r="A22" s="40">
        <v>10</v>
      </c>
      <c r="B22" s="53"/>
      <c r="C22" s="60" t="s">
        <v>35</v>
      </c>
      <c r="D22" s="61" t="s">
        <v>22</v>
      </c>
      <c r="E22" s="61">
        <v>1</v>
      </c>
      <c r="F22" s="62">
        <v>194.92</v>
      </c>
      <c r="G22" s="51">
        <f t="shared" si="0"/>
        <v>194.92</v>
      </c>
      <c r="H22" s="45">
        <f>F22</f>
        <v>194.92</v>
      </c>
      <c r="I22" s="51">
        <f t="shared" si="1"/>
        <v>194.92</v>
      </c>
      <c r="J22" s="1"/>
      <c r="K22" s="1"/>
    </row>
    <row r="23" spans="1:11" s="47" customFormat="1" ht="12.75">
      <c r="A23" s="40">
        <v>11</v>
      </c>
      <c r="B23" s="53"/>
      <c r="C23" s="60" t="s">
        <v>36</v>
      </c>
      <c r="D23" s="61" t="s">
        <v>37</v>
      </c>
      <c r="E23" s="61">
        <v>5.35</v>
      </c>
      <c r="F23" s="62">
        <v>93.68</v>
      </c>
      <c r="G23" s="51">
        <f t="shared" si="0"/>
        <v>501.19</v>
      </c>
      <c r="H23" s="45">
        <f>F23</f>
        <v>93.68</v>
      </c>
      <c r="I23" s="51">
        <f t="shared" si="1"/>
        <v>501.19</v>
      </c>
      <c r="J23" s="1"/>
      <c r="K23" s="1"/>
    </row>
    <row r="24" spans="1:13" s="1" customFormat="1" ht="12.75">
      <c r="A24" s="40">
        <v>12</v>
      </c>
      <c r="B24" s="53"/>
      <c r="C24" s="63" t="s">
        <v>38</v>
      </c>
      <c r="D24" s="41" t="s">
        <v>37</v>
      </c>
      <c r="E24" s="41">
        <v>1.72</v>
      </c>
      <c r="F24" s="62">
        <v>122.03</v>
      </c>
      <c r="G24" s="51">
        <f t="shared" si="0"/>
        <v>209.89</v>
      </c>
      <c r="H24" s="45">
        <f>F24</f>
        <v>122.03</v>
      </c>
      <c r="I24" s="51">
        <f t="shared" si="1"/>
        <v>209.89</v>
      </c>
      <c r="L24" s="47"/>
      <c r="M24" s="47"/>
    </row>
    <row r="25" spans="1:13" ht="12.75">
      <c r="A25" s="40">
        <v>13</v>
      </c>
      <c r="B25" s="53"/>
      <c r="C25" s="60" t="s">
        <v>39</v>
      </c>
      <c r="D25" s="61" t="s">
        <v>37</v>
      </c>
      <c r="E25" s="61">
        <v>0.54</v>
      </c>
      <c r="F25" s="62">
        <v>161.7</v>
      </c>
      <c r="G25" s="51">
        <f t="shared" si="0"/>
        <v>87.32</v>
      </c>
      <c r="H25" s="45">
        <f>F25</f>
        <v>161.7</v>
      </c>
      <c r="I25" s="51">
        <f t="shared" si="1"/>
        <v>87.32</v>
      </c>
      <c r="J25" s="46"/>
      <c r="L25" s="47"/>
      <c r="M25" s="47"/>
    </row>
    <row r="26" spans="1:10" s="47" customFormat="1" ht="12.75">
      <c r="A26" s="64"/>
      <c r="B26" s="64"/>
      <c r="C26" s="65" t="s">
        <v>1</v>
      </c>
      <c r="D26" s="66"/>
      <c r="E26" s="67"/>
      <c r="F26" s="68"/>
      <c r="G26" s="69">
        <f>SUM(G13:G25)</f>
        <v>16871.17</v>
      </c>
      <c r="H26" s="70"/>
      <c r="I26" s="69">
        <f>SUM(I13:I25)</f>
        <v>16871.17</v>
      </c>
      <c r="J26" s="46"/>
    </row>
    <row r="27" spans="1:10" s="47" customFormat="1" ht="12.75">
      <c r="A27" s="64"/>
      <c r="B27" s="64"/>
      <c r="C27" s="71" t="s">
        <v>40</v>
      </c>
      <c r="D27" s="72"/>
      <c r="E27" s="73"/>
      <c r="F27" s="74"/>
      <c r="G27" s="69">
        <f>G26*18%</f>
        <v>3036.81</v>
      </c>
      <c r="H27" s="70"/>
      <c r="I27" s="69">
        <f>I26*18%</f>
        <v>3036.81</v>
      </c>
      <c r="J27" s="46"/>
    </row>
    <row r="28" spans="1:10" s="47" customFormat="1" ht="12.75">
      <c r="A28" s="64"/>
      <c r="B28" s="64"/>
      <c r="C28" s="71" t="s">
        <v>41</v>
      </c>
      <c r="D28" s="72"/>
      <c r="E28" s="72"/>
      <c r="F28" s="74"/>
      <c r="G28" s="69">
        <f>G27+G26</f>
        <v>19907.98</v>
      </c>
      <c r="H28" s="70"/>
      <c r="I28" s="69">
        <f>I27+I26</f>
        <v>19907.98</v>
      </c>
      <c r="J28" s="46"/>
    </row>
    <row r="29" spans="1:10" s="47" customFormat="1" ht="12.75">
      <c r="A29" s="64"/>
      <c r="B29" s="64"/>
      <c r="C29" s="75"/>
      <c r="D29" s="64"/>
      <c r="E29" s="64"/>
      <c r="F29" s="76"/>
      <c r="G29" s="46"/>
      <c r="H29" s="77"/>
      <c r="I29" s="77"/>
      <c r="J29" s="46"/>
    </row>
    <row r="30" spans="1:10" s="47" customFormat="1" ht="12.75">
      <c r="A30" s="30" t="s">
        <v>42</v>
      </c>
      <c r="B30" s="64"/>
      <c r="C30" s="75"/>
      <c r="D30" s="1"/>
      <c r="E30" s="21"/>
      <c r="F30" s="21"/>
      <c r="G30" s="21"/>
      <c r="H30" s="21"/>
      <c r="I30" s="21"/>
      <c r="J30" s="46"/>
    </row>
    <row r="31" spans="1:11" s="47" customFormat="1" ht="12.75" customHeight="1">
      <c r="A31" s="31" t="s">
        <v>11</v>
      </c>
      <c r="B31" s="32" t="s">
        <v>12</v>
      </c>
      <c r="C31" s="32" t="s">
        <v>13</v>
      </c>
      <c r="D31" s="32" t="s">
        <v>14</v>
      </c>
      <c r="E31" s="32" t="s">
        <v>15</v>
      </c>
      <c r="F31" s="31" t="s">
        <v>16</v>
      </c>
      <c r="G31" s="31"/>
      <c r="H31" s="31" t="s">
        <v>17</v>
      </c>
      <c r="I31" s="31"/>
      <c r="J31" s="70"/>
      <c r="K31" s="31" t="s">
        <v>17</v>
      </c>
    </row>
    <row r="32" spans="1:13" ht="12.75">
      <c r="A32" s="31"/>
      <c r="B32" s="32"/>
      <c r="C32" s="32"/>
      <c r="D32" s="32"/>
      <c r="E32" s="32"/>
      <c r="F32" s="31" t="s">
        <v>18</v>
      </c>
      <c r="G32" s="34" t="s">
        <v>19</v>
      </c>
      <c r="H32" s="31" t="s">
        <v>18</v>
      </c>
      <c r="I32" s="34" t="s">
        <v>19</v>
      </c>
      <c r="J32" s="70"/>
      <c r="K32" s="34" t="s">
        <v>19</v>
      </c>
      <c r="L32" s="47"/>
      <c r="M32" s="47"/>
    </row>
    <row r="33" spans="1:13" ht="12.75">
      <c r="A33" s="31"/>
      <c r="B33" s="32"/>
      <c r="C33" s="32"/>
      <c r="D33" s="32"/>
      <c r="E33" s="32"/>
      <c r="F33" s="36"/>
      <c r="G33" s="37" t="s">
        <v>43</v>
      </c>
      <c r="H33" s="38">
        <f>H3</f>
        <v>0</v>
      </c>
      <c r="I33" s="37" t="s">
        <v>43</v>
      </c>
      <c r="J33" s="70"/>
      <c r="K33" s="37" t="s">
        <v>44</v>
      </c>
      <c r="L33" s="47"/>
      <c r="M33" s="47"/>
    </row>
    <row r="34" spans="1:11" ht="12.75">
      <c r="A34" s="78">
        <v>1</v>
      </c>
      <c r="B34" s="79" t="s">
        <v>45</v>
      </c>
      <c r="C34" s="80" t="s">
        <v>46</v>
      </c>
      <c r="D34" s="81" t="s">
        <v>22</v>
      </c>
      <c r="E34" s="41">
        <v>68</v>
      </c>
      <c r="F34" s="82">
        <v>9.78</v>
      </c>
      <c r="G34" s="83">
        <f>F34*E34</f>
        <v>665.04</v>
      </c>
      <c r="H34" s="84">
        <f aca="true" t="shared" si="2" ref="H34:H48">F34-F34*H$33</f>
        <v>9.78</v>
      </c>
      <c r="I34" s="83">
        <f>H34*E34</f>
        <v>665.04</v>
      </c>
      <c r="J34" s="60"/>
      <c r="K34" s="85">
        <f>I34*H$5</f>
        <v>0</v>
      </c>
    </row>
    <row r="35" spans="1:11" ht="12.75">
      <c r="A35" s="78">
        <v>2</v>
      </c>
      <c r="B35" s="79" t="s">
        <v>47</v>
      </c>
      <c r="C35" s="86" t="s">
        <v>48</v>
      </c>
      <c r="D35" s="81" t="s">
        <v>22</v>
      </c>
      <c r="E35" s="41">
        <v>1</v>
      </c>
      <c r="F35" s="82">
        <v>18.69</v>
      </c>
      <c r="G35" s="83">
        <f aca="true" t="shared" si="3" ref="G35:G48">F35*E35</f>
        <v>18.69</v>
      </c>
      <c r="H35" s="84">
        <f t="shared" si="2"/>
        <v>18.69</v>
      </c>
      <c r="I35" s="83">
        <f aca="true" t="shared" si="4" ref="I35:I48">H35*E35</f>
        <v>18.69</v>
      </c>
      <c r="J35" s="87"/>
      <c r="K35" s="85">
        <f aca="true" t="shared" si="5" ref="K35:K48">I35*H$5</f>
        <v>0</v>
      </c>
    </row>
    <row r="36" spans="1:11" ht="12.75">
      <c r="A36" s="78">
        <v>3</v>
      </c>
      <c r="B36" s="79" t="s">
        <v>49</v>
      </c>
      <c r="C36" s="86" t="s">
        <v>50</v>
      </c>
      <c r="D36" s="81" t="s">
        <v>22</v>
      </c>
      <c r="E36" s="41">
        <v>1</v>
      </c>
      <c r="F36" s="82">
        <v>23.35</v>
      </c>
      <c r="G36" s="83">
        <f t="shared" si="3"/>
        <v>23.35</v>
      </c>
      <c r="H36" s="84">
        <f t="shared" si="2"/>
        <v>23.35</v>
      </c>
      <c r="I36" s="83">
        <f t="shared" si="4"/>
        <v>23.35</v>
      </c>
      <c r="J36" s="88"/>
      <c r="K36" s="85">
        <f t="shared" si="5"/>
        <v>0</v>
      </c>
    </row>
    <row r="37" spans="1:13" ht="12.75">
      <c r="A37" s="78">
        <v>4</v>
      </c>
      <c r="B37" s="89" t="s">
        <v>51</v>
      </c>
      <c r="C37" s="63" t="s">
        <v>52</v>
      </c>
      <c r="D37" s="81" t="s">
        <v>22</v>
      </c>
      <c r="E37" s="81">
        <v>141</v>
      </c>
      <c r="F37" s="42">
        <v>0.911</v>
      </c>
      <c r="G37" s="83">
        <f t="shared" si="3"/>
        <v>128.451</v>
      </c>
      <c r="H37" s="84">
        <f t="shared" si="2"/>
        <v>0.911</v>
      </c>
      <c r="I37" s="83">
        <f t="shared" si="4"/>
        <v>128.451</v>
      </c>
      <c r="J37" s="90"/>
      <c r="K37" s="85">
        <f t="shared" si="5"/>
        <v>0</v>
      </c>
      <c r="L37" s="47"/>
      <c r="M37" s="47"/>
    </row>
    <row r="38" spans="1:13" ht="12.75">
      <c r="A38" s="78">
        <v>5</v>
      </c>
      <c r="B38" s="89" t="s">
        <v>53</v>
      </c>
      <c r="C38" s="42" t="s">
        <v>54</v>
      </c>
      <c r="D38" s="81" t="s">
        <v>22</v>
      </c>
      <c r="E38" s="41">
        <v>1</v>
      </c>
      <c r="F38" s="42">
        <v>0.83</v>
      </c>
      <c r="G38" s="83">
        <f t="shared" si="3"/>
        <v>0.83</v>
      </c>
      <c r="H38" s="84">
        <f t="shared" si="2"/>
        <v>0.83</v>
      </c>
      <c r="I38" s="83">
        <f t="shared" si="4"/>
        <v>0.83</v>
      </c>
      <c r="J38" s="91"/>
      <c r="K38" s="85">
        <f t="shared" si="5"/>
        <v>0</v>
      </c>
      <c r="L38" s="47"/>
      <c r="M38" s="47"/>
    </row>
    <row r="39" spans="1:13" ht="12.75">
      <c r="A39" s="78">
        <v>6</v>
      </c>
      <c r="B39" s="89" t="s">
        <v>55</v>
      </c>
      <c r="C39" s="42" t="s">
        <v>56</v>
      </c>
      <c r="D39" s="81" t="s">
        <v>22</v>
      </c>
      <c r="E39" s="81">
        <v>4</v>
      </c>
      <c r="F39" s="42">
        <v>7.68</v>
      </c>
      <c r="G39" s="83">
        <f t="shared" si="3"/>
        <v>30.72</v>
      </c>
      <c r="H39" s="84">
        <f t="shared" si="2"/>
        <v>7.68</v>
      </c>
      <c r="I39" s="83">
        <f t="shared" si="4"/>
        <v>30.72</v>
      </c>
      <c r="J39" s="91"/>
      <c r="K39" s="85">
        <f t="shared" si="5"/>
        <v>0</v>
      </c>
      <c r="L39" s="47"/>
      <c r="M39" s="47"/>
    </row>
    <row r="40" spans="1:11" ht="12.75">
      <c r="A40" s="78">
        <v>7</v>
      </c>
      <c r="B40" s="79" t="s">
        <v>57</v>
      </c>
      <c r="C40" s="80" t="s">
        <v>58</v>
      </c>
      <c r="D40" s="81" t="s">
        <v>22</v>
      </c>
      <c r="E40" s="41">
        <v>5</v>
      </c>
      <c r="F40" s="82">
        <v>17.2</v>
      </c>
      <c r="G40" s="83">
        <f t="shared" si="3"/>
        <v>86</v>
      </c>
      <c r="H40" s="84">
        <f t="shared" si="2"/>
        <v>17.2</v>
      </c>
      <c r="I40" s="83">
        <f t="shared" si="4"/>
        <v>86</v>
      </c>
      <c r="K40" s="85">
        <f t="shared" si="5"/>
        <v>0</v>
      </c>
    </row>
    <row r="41" spans="1:13" ht="12.75">
      <c r="A41" s="78">
        <v>8</v>
      </c>
      <c r="B41" s="89" t="s">
        <v>59</v>
      </c>
      <c r="C41" s="42" t="s">
        <v>60</v>
      </c>
      <c r="D41" s="81" t="s">
        <v>22</v>
      </c>
      <c r="E41" s="41">
        <v>38</v>
      </c>
      <c r="F41" s="42">
        <v>0.1</v>
      </c>
      <c r="G41" s="83">
        <f t="shared" si="3"/>
        <v>3.8000000000000003</v>
      </c>
      <c r="H41" s="84">
        <f t="shared" si="2"/>
        <v>0.1</v>
      </c>
      <c r="I41" s="83">
        <f t="shared" si="4"/>
        <v>3.8000000000000003</v>
      </c>
      <c r="J41" s="92"/>
      <c r="K41" s="85">
        <f t="shared" si="5"/>
        <v>0</v>
      </c>
      <c r="L41" s="47"/>
      <c r="M41" s="47"/>
    </row>
    <row r="42" spans="1:13" ht="12.75">
      <c r="A42" s="78">
        <v>9</v>
      </c>
      <c r="B42" s="89" t="s">
        <v>61</v>
      </c>
      <c r="C42" s="42" t="s">
        <v>62</v>
      </c>
      <c r="D42" s="81" t="s">
        <v>22</v>
      </c>
      <c r="E42" s="41">
        <v>3</v>
      </c>
      <c r="F42" s="42">
        <v>0.122</v>
      </c>
      <c r="G42" s="83">
        <f t="shared" si="3"/>
        <v>0.366</v>
      </c>
      <c r="H42" s="84">
        <f t="shared" si="2"/>
        <v>0.122</v>
      </c>
      <c r="I42" s="83">
        <f t="shared" si="4"/>
        <v>0.366</v>
      </c>
      <c r="J42" s="92"/>
      <c r="K42" s="85">
        <f t="shared" si="5"/>
        <v>0</v>
      </c>
      <c r="L42" s="47"/>
      <c r="M42" s="47"/>
    </row>
    <row r="43" spans="1:13" ht="12.75">
      <c r="A43" s="78">
        <v>10</v>
      </c>
      <c r="B43" s="89" t="s">
        <v>63</v>
      </c>
      <c r="C43" s="42" t="s">
        <v>64</v>
      </c>
      <c r="D43" s="81" t="s">
        <v>22</v>
      </c>
      <c r="E43" s="81">
        <f>(E37+E38)*2-E42-E41</f>
        <v>243</v>
      </c>
      <c r="F43" s="42">
        <v>0.11</v>
      </c>
      <c r="G43" s="83">
        <f t="shared" si="3"/>
        <v>26.73</v>
      </c>
      <c r="H43" s="84">
        <f t="shared" si="2"/>
        <v>0.11</v>
      </c>
      <c r="I43" s="83">
        <f t="shared" si="4"/>
        <v>26.73</v>
      </c>
      <c r="J43" s="92"/>
      <c r="K43" s="85">
        <f t="shared" si="5"/>
        <v>0</v>
      </c>
      <c r="L43" s="47"/>
      <c r="M43" s="47"/>
    </row>
    <row r="44" spans="1:13" ht="12.75">
      <c r="A44" s="78">
        <v>11</v>
      </c>
      <c r="B44" s="89" t="s">
        <v>65</v>
      </c>
      <c r="C44" s="42" t="s">
        <v>66</v>
      </c>
      <c r="D44" s="81" t="s">
        <v>22</v>
      </c>
      <c r="E44" s="81">
        <f>E43</f>
        <v>243</v>
      </c>
      <c r="F44" s="42">
        <v>0.035</v>
      </c>
      <c r="G44" s="83">
        <f t="shared" si="3"/>
        <v>8.505</v>
      </c>
      <c r="H44" s="84">
        <f t="shared" si="2"/>
        <v>0.035</v>
      </c>
      <c r="I44" s="83">
        <f t="shared" si="4"/>
        <v>8.505</v>
      </c>
      <c r="J44" s="92"/>
      <c r="K44" s="85">
        <f t="shared" si="5"/>
        <v>0</v>
      </c>
      <c r="L44" s="47"/>
      <c r="M44" s="47"/>
    </row>
    <row r="45" spans="1:11" ht="12.75">
      <c r="A45" s="78">
        <v>12</v>
      </c>
      <c r="B45" s="79" t="s">
        <v>67</v>
      </c>
      <c r="C45" s="80" t="s">
        <v>68</v>
      </c>
      <c r="D45" s="81" t="s">
        <v>22</v>
      </c>
      <c r="E45" s="41">
        <v>16</v>
      </c>
      <c r="F45" s="82">
        <v>9.34</v>
      </c>
      <c r="G45" s="83">
        <f t="shared" si="3"/>
        <v>149.44</v>
      </c>
      <c r="H45" s="84">
        <f t="shared" si="2"/>
        <v>9.34</v>
      </c>
      <c r="I45" s="83">
        <f t="shared" si="4"/>
        <v>149.44</v>
      </c>
      <c r="J45" s="87"/>
      <c r="K45" s="85">
        <f t="shared" si="5"/>
        <v>0</v>
      </c>
    </row>
    <row r="46" spans="1:11" ht="12.75">
      <c r="A46" s="78">
        <v>13</v>
      </c>
      <c r="B46" s="79" t="s">
        <v>69</v>
      </c>
      <c r="C46" s="80" t="s">
        <v>70</v>
      </c>
      <c r="D46" s="81" t="s">
        <v>22</v>
      </c>
      <c r="E46" s="41">
        <v>18</v>
      </c>
      <c r="F46" s="82">
        <v>9.34</v>
      </c>
      <c r="G46" s="83">
        <f t="shared" si="3"/>
        <v>168.12</v>
      </c>
      <c r="H46" s="84">
        <f t="shared" si="2"/>
        <v>9.34</v>
      </c>
      <c r="I46" s="83">
        <f t="shared" si="4"/>
        <v>168.12</v>
      </c>
      <c r="J46" s="60"/>
      <c r="K46" s="85">
        <f t="shared" si="5"/>
        <v>0</v>
      </c>
    </row>
    <row r="47" spans="1:11" ht="12.75">
      <c r="A47" s="78">
        <v>14</v>
      </c>
      <c r="B47" s="93"/>
      <c r="C47" s="80" t="s">
        <v>71</v>
      </c>
      <c r="D47" s="81" t="s">
        <v>22</v>
      </c>
      <c r="E47" s="41">
        <v>1</v>
      </c>
      <c r="F47" s="82">
        <v>38.44</v>
      </c>
      <c r="G47" s="83">
        <f t="shared" si="3"/>
        <v>38.44</v>
      </c>
      <c r="H47" s="84">
        <f t="shared" si="2"/>
        <v>38.44</v>
      </c>
      <c r="I47" s="83">
        <f t="shared" si="4"/>
        <v>38.44</v>
      </c>
      <c r="K47" s="85">
        <f t="shared" si="5"/>
        <v>0</v>
      </c>
    </row>
    <row r="48" spans="1:11" ht="12.75">
      <c r="A48" s="78">
        <v>15</v>
      </c>
      <c r="B48" s="79" t="s">
        <v>72</v>
      </c>
      <c r="C48" s="86" t="s">
        <v>73</v>
      </c>
      <c r="D48" s="81" t="s">
        <v>22</v>
      </c>
      <c r="E48" s="41">
        <v>1</v>
      </c>
      <c r="F48" s="82">
        <v>771.264</v>
      </c>
      <c r="G48" s="83">
        <f t="shared" si="3"/>
        <v>771.264</v>
      </c>
      <c r="H48" s="84">
        <f t="shared" si="2"/>
        <v>771.264</v>
      </c>
      <c r="I48" s="83">
        <f t="shared" si="4"/>
        <v>771.264</v>
      </c>
      <c r="K48" s="85">
        <f t="shared" si="5"/>
        <v>0</v>
      </c>
    </row>
    <row r="49" spans="1:11" ht="12.75">
      <c r="A49" s="94"/>
      <c r="B49" s="94"/>
      <c r="C49" s="65" t="s">
        <v>1</v>
      </c>
      <c r="D49" s="66"/>
      <c r="E49" s="67"/>
      <c r="F49" s="95"/>
      <c r="G49" s="96">
        <f>SUM(G34:G48)</f>
        <v>2119.746</v>
      </c>
      <c r="H49" s="97"/>
      <c r="I49" s="96">
        <f>SUM(I34:I48)</f>
        <v>2119.746</v>
      </c>
      <c r="J49" s="98"/>
      <c r="K49" s="69">
        <f>SUM(K34:K48)</f>
        <v>0</v>
      </c>
    </row>
    <row r="50" spans="1:11" ht="12.75">
      <c r="A50" s="94"/>
      <c r="B50" s="94"/>
      <c r="C50" s="71" t="s">
        <v>40</v>
      </c>
      <c r="D50" s="72"/>
      <c r="E50" s="73"/>
      <c r="F50" s="99"/>
      <c r="G50" s="100">
        <f>G49*18%</f>
        <v>381.554</v>
      </c>
      <c r="H50" s="87"/>
      <c r="I50" s="100">
        <f>I49*18%</f>
        <v>381.554</v>
      </c>
      <c r="J50" s="98"/>
      <c r="K50" s="69">
        <f>K49*18%</f>
        <v>0</v>
      </c>
    </row>
    <row r="51" spans="1:11" ht="12.75">
      <c r="A51" s="94"/>
      <c r="B51" s="94"/>
      <c r="C51" s="71" t="s">
        <v>41</v>
      </c>
      <c r="D51" s="72"/>
      <c r="E51" s="72"/>
      <c r="F51" s="99"/>
      <c r="G51" s="100">
        <f>G50+G49</f>
        <v>2501.3</v>
      </c>
      <c r="H51" s="87"/>
      <c r="I51" s="100">
        <f>I50+I49</f>
        <v>2501.3</v>
      </c>
      <c r="J51" s="98"/>
      <c r="K51" s="69">
        <f>K50+K49</f>
        <v>0</v>
      </c>
    </row>
    <row r="52" spans="1:10" ht="12.75">
      <c r="A52" s="13"/>
      <c r="B52" s="13"/>
      <c r="C52" s="101"/>
      <c r="D52" s="101"/>
      <c r="E52" s="101"/>
      <c r="F52" s="101"/>
      <c r="G52" s="101"/>
      <c r="H52" s="94"/>
      <c r="I52" s="94"/>
      <c r="J52" s="98"/>
    </row>
    <row r="53" ht="12.75">
      <c r="J53" s="98"/>
    </row>
    <row r="54" ht="12.75">
      <c r="J54" s="98"/>
    </row>
  </sheetData>
  <sheetProtection selectLockedCells="1" selectUnlockedCells="1"/>
  <mergeCells count="21">
    <mergeCell ref="F2:G2"/>
    <mergeCell ref="H2:I2"/>
    <mergeCell ref="F3:G4"/>
    <mergeCell ref="H3:I4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1:A33"/>
    <mergeCell ref="B31:B33"/>
    <mergeCell ref="C31:C33"/>
    <mergeCell ref="D31:D33"/>
    <mergeCell ref="E31:E33"/>
    <mergeCell ref="F31:G31"/>
    <mergeCell ref="H31:I31"/>
  </mergeCells>
  <hyperlinks>
    <hyperlink ref="A8" r:id="rId1" display="http://www.ooo-schumacher.ru/instructions/index.php?num=8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2012-10-18T10:44:45Z</cp:lastPrinted>
  <dcterms:created xsi:type="dcterms:W3CDTF">2006-01-10T07:59:56Z</dcterms:created>
  <dcterms:modified xsi:type="dcterms:W3CDTF">2016-12-14T12:35:04Z</dcterms:modified>
  <cp:category/>
  <cp:version/>
  <cp:contentType/>
  <cp:contentStatus/>
  <cp:revision>1</cp:revision>
</cp:coreProperties>
</file>